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Plan lekcji" sheetId="1" r:id="rId1"/>
    <sheet name="legenda 16-17" sheetId="2" r:id="rId2"/>
    <sheet name="Arkusz1" sheetId="3" r:id="rId3"/>
  </sheets>
  <definedNames>
    <definedName name="_xlnm.Print_Area" localSheetId="1">'legenda 16-17'!$A$1:$K$78</definedName>
    <definedName name="_xlnm.Print_Area" localSheetId="0">'Plan lekcji'!$A$1:$AD$47</definedName>
  </definedNames>
  <calcPr fullCalcOnLoad="1"/>
</workbook>
</file>

<file path=xl/sharedStrings.xml><?xml version="1.0" encoding="utf-8"?>
<sst xmlns="http://schemas.openxmlformats.org/spreadsheetml/2006/main" count="647" uniqueCount="204">
  <si>
    <t>I</t>
  </si>
  <si>
    <t>II</t>
  </si>
  <si>
    <t>A</t>
  </si>
  <si>
    <t>B</t>
  </si>
  <si>
    <t>C</t>
  </si>
  <si>
    <t>D</t>
  </si>
  <si>
    <t>36A</t>
  </si>
  <si>
    <t>36B</t>
  </si>
  <si>
    <t>SJ</t>
  </si>
  <si>
    <t>SK</t>
  </si>
  <si>
    <t>Pn</t>
  </si>
  <si>
    <t>36b</t>
  </si>
  <si>
    <t>matematyka   M</t>
  </si>
  <si>
    <t>matematyka   G</t>
  </si>
  <si>
    <t>fizyka   N</t>
  </si>
  <si>
    <t>matematyka   W</t>
  </si>
  <si>
    <t>biologia   J</t>
  </si>
  <si>
    <t>historia   A-Cz</t>
  </si>
  <si>
    <t>j. polski   W</t>
  </si>
  <si>
    <t>chemia   Cz</t>
  </si>
  <si>
    <t>historia   W</t>
  </si>
  <si>
    <t>j. polski   S</t>
  </si>
  <si>
    <t>geografia   M</t>
  </si>
  <si>
    <t>Wt</t>
  </si>
  <si>
    <t>Śr</t>
  </si>
  <si>
    <t>Cz</t>
  </si>
  <si>
    <t>Pt</t>
  </si>
  <si>
    <t>gddw   K</t>
  </si>
  <si>
    <t>HiS   Sz</t>
  </si>
  <si>
    <t>wf chł / dz   K/M</t>
  </si>
  <si>
    <t>przyroda   O</t>
  </si>
  <si>
    <t>JA   Sz-E</t>
  </si>
  <si>
    <t>Grupa</t>
  </si>
  <si>
    <t>Język</t>
  </si>
  <si>
    <t>Nauczyciel</t>
  </si>
  <si>
    <t>JA</t>
  </si>
  <si>
    <t>A. SAMOJŁOW</t>
  </si>
  <si>
    <t>P. WRÓBLEWSKI</t>
  </si>
  <si>
    <t>JN</t>
  </si>
  <si>
    <t>D. STEC</t>
  </si>
  <si>
    <t>JR</t>
  </si>
  <si>
    <t>J. KWIATKOWSKA</t>
  </si>
  <si>
    <t>JW.</t>
  </si>
  <si>
    <t>A. ŁYSIAK</t>
  </si>
  <si>
    <t>JH</t>
  </si>
  <si>
    <t>M. SZYMIKOWSKA</t>
  </si>
  <si>
    <t>WTOREK</t>
  </si>
  <si>
    <t>JF</t>
  </si>
  <si>
    <t>T. BUDNA</t>
  </si>
  <si>
    <t>CZWARTEK</t>
  </si>
  <si>
    <t>PIĄTEK</t>
  </si>
  <si>
    <t>J. KOZŁOWSKA</t>
  </si>
  <si>
    <t>Dzień tygodnia/
lekcja</t>
  </si>
  <si>
    <t>I A</t>
  </si>
  <si>
    <t>I AF</t>
  </si>
  <si>
    <t>I B</t>
  </si>
  <si>
    <t>I ABF</t>
  </si>
  <si>
    <t>I ABCDEF</t>
  </si>
  <si>
    <t>I ABDF</t>
  </si>
  <si>
    <t>I ABCF</t>
  </si>
  <si>
    <t>II ACDE</t>
  </si>
  <si>
    <t>S. SZOKAL-EGIRD</t>
  </si>
  <si>
    <t>II E</t>
  </si>
  <si>
    <t>II C</t>
  </si>
  <si>
    <t>II D</t>
  </si>
  <si>
    <t>I ABCD</t>
  </si>
  <si>
    <t>EdB   L</t>
  </si>
  <si>
    <t>HiS   W</t>
  </si>
  <si>
    <t>HiS   A-Cz</t>
  </si>
  <si>
    <t>PONIEDZ.</t>
  </si>
  <si>
    <t>III CDE</t>
  </si>
  <si>
    <t>gddw   S</t>
  </si>
  <si>
    <t>WOS   W</t>
  </si>
  <si>
    <t>24</t>
  </si>
  <si>
    <t>13</t>
  </si>
  <si>
    <t>wf dz / chł   G/M</t>
  </si>
  <si>
    <t>wf dz / chł   G/K</t>
  </si>
  <si>
    <t>PP   B</t>
  </si>
  <si>
    <t>wf chł / dz   M/K</t>
  </si>
  <si>
    <t>WOS   A-Cz</t>
  </si>
  <si>
    <t>I ACD</t>
  </si>
  <si>
    <t>biol / biol   L-K/J</t>
  </si>
  <si>
    <t>25</t>
  </si>
  <si>
    <t>32</t>
  </si>
  <si>
    <t>31</t>
  </si>
  <si>
    <t>34</t>
  </si>
  <si>
    <t>j. polski   Sz-J</t>
  </si>
  <si>
    <t>36a</t>
  </si>
  <si>
    <t>22</t>
  </si>
  <si>
    <t>gddw   M</t>
  </si>
  <si>
    <t>religia   ks. MG</t>
  </si>
  <si>
    <t>JN   B</t>
  </si>
  <si>
    <t>WOK   R</t>
  </si>
  <si>
    <t>j. polski    W</t>
  </si>
  <si>
    <t>inform /   B</t>
  </si>
  <si>
    <t>wf dz   K</t>
  </si>
  <si>
    <t>JA /   K</t>
  </si>
  <si>
    <t>JA / JN   K/B</t>
  </si>
  <si>
    <t>biologia   O</t>
  </si>
  <si>
    <t>JA   K</t>
  </si>
  <si>
    <t>WDŻR   A-Cz</t>
  </si>
  <si>
    <t>JN / JA   B/K</t>
  </si>
  <si>
    <t>wf chł   M</t>
  </si>
  <si>
    <t>wf chł / dz   M/S</t>
  </si>
  <si>
    <t>religia   ks. DW</t>
  </si>
  <si>
    <t xml:space="preserve">   / JA   L-Sz</t>
  </si>
  <si>
    <t>JA   L-Sz</t>
  </si>
  <si>
    <t>JA / JN   Sz-E/B</t>
  </si>
  <si>
    <t>Ch P / fiz   Cz/N</t>
  </si>
  <si>
    <t>JN / JW.   Sz/Ł</t>
  </si>
  <si>
    <t>gddw   Cz</t>
  </si>
  <si>
    <t>WOS / HiS   W/A-Cz</t>
  </si>
  <si>
    <t>WOS / HiS  W/A-Cz</t>
  </si>
  <si>
    <t>i. polski   W</t>
  </si>
  <si>
    <t>biol / biol   J/L-K</t>
  </si>
  <si>
    <t>FM / fizjol   N/L-K</t>
  </si>
  <si>
    <t>JN / inform  Sz/N</t>
  </si>
  <si>
    <t>JN /  Sz</t>
  </si>
  <si>
    <t>III ABCDEF</t>
  </si>
  <si>
    <t>III AEF</t>
  </si>
  <si>
    <t>PN 3,4</t>
  </si>
  <si>
    <t>WT 4, CZW 4,5</t>
  </si>
  <si>
    <t>PT 4,5</t>
  </si>
  <si>
    <t>II B</t>
  </si>
  <si>
    <t>WT 5,6</t>
  </si>
  <si>
    <t>CZW 3</t>
  </si>
  <si>
    <t>II ACD</t>
  </si>
  <si>
    <t>A. LISAJ-SZTUKIEL</t>
  </si>
  <si>
    <t>II A</t>
  </si>
  <si>
    <t>Poziom</t>
  </si>
  <si>
    <t>R</t>
  </si>
  <si>
    <t>III DE</t>
  </si>
  <si>
    <t>WT 7,8</t>
  </si>
  <si>
    <t>III ABCF</t>
  </si>
  <si>
    <t>III AB</t>
  </si>
  <si>
    <t>III ABF</t>
  </si>
  <si>
    <t>ŚR 6,7</t>
  </si>
  <si>
    <t>A. BORSUK</t>
  </si>
  <si>
    <t>I AB</t>
  </si>
  <si>
    <t>III ACDEF</t>
  </si>
  <si>
    <t>III ACD</t>
  </si>
  <si>
    <t>III E</t>
  </si>
  <si>
    <t>III AF</t>
  </si>
  <si>
    <t>CZW 1,2</t>
  </si>
  <si>
    <t>PT 1</t>
  </si>
  <si>
    <t>II ABCD</t>
  </si>
  <si>
    <t>II BCD</t>
  </si>
  <si>
    <t>PT 2,3</t>
  </si>
  <si>
    <t>wf chł / dz   K/L</t>
  </si>
  <si>
    <t>Ch P / EP   Cz/N</t>
  </si>
  <si>
    <t>BLOKI GRUP JĘZYKOWYCH 
ANEKS DO PLANU LEKCJI NA ROK SZKOLNY 2016/2017</t>
  </si>
  <si>
    <t>przyr / HiS  O/A-Cz</t>
  </si>
  <si>
    <t>IIC</t>
  </si>
  <si>
    <t>NI</t>
  </si>
  <si>
    <t>j. polski   Ko</t>
  </si>
  <si>
    <t>FP /   N</t>
  </si>
  <si>
    <t xml:space="preserve">   / inform   N</t>
  </si>
  <si>
    <t xml:space="preserve">             / JN   Sz</t>
  </si>
  <si>
    <t>JN / inform   B/B</t>
  </si>
  <si>
    <t xml:space="preserve">      / fizyka  N</t>
  </si>
  <si>
    <t>etyka   St</t>
  </si>
  <si>
    <t>inform / JN  N/Sz</t>
  </si>
  <si>
    <t>j. łac. / P Dz   R/S</t>
  </si>
  <si>
    <t>35</t>
  </si>
  <si>
    <t>j. włoski   Ł</t>
  </si>
  <si>
    <t>j. łaciński   R</t>
  </si>
  <si>
    <t>przyroda   L-K</t>
  </si>
  <si>
    <t>rel / et  ks. MG/St</t>
  </si>
  <si>
    <t>gddw   Sz-J</t>
  </si>
  <si>
    <t xml:space="preserve">    / inform  M</t>
  </si>
  <si>
    <t>inform /   M</t>
  </si>
  <si>
    <t>JA / inform   K/N</t>
  </si>
  <si>
    <t>inform /   N</t>
  </si>
  <si>
    <t>fizyka   Cz</t>
  </si>
  <si>
    <t>przyroda /   O</t>
  </si>
  <si>
    <t xml:space="preserve">   / geografia   M</t>
  </si>
  <si>
    <t>15</t>
  </si>
  <si>
    <t>fiz / I-RT   N/Sz-E</t>
  </si>
  <si>
    <t xml:space="preserve">   / inform   M</t>
  </si>
  <si>
    <t>EF / geogr  Sz-J/M</t>
  </si>
  <si>
    <t>IIB</t>
  </si>
  <si>
    <t>biol   L-K</t>
  </si>
  <si>
    <t>WOS / geo   W/M</t>
  </si>
  <si>
    <t>JN / JA   B/Sz-E</t>
  </si>
  <si>
    <t>11</t>
  </si>
  <si>
    <t xml:space="preserve">matematyka   </t>
  </si>
  <si>
    <t>FP   N</t>
  </si>
  <si>
    <t>fiz / biol   N/L-K</t>
  </si>
  <si>
    <t>JA /  K</t>
  </si>
  <si>
    <t>JH   K</t>
  </si>
  <si>
    <t>gddw   J</t>
  </si>
  <si>
    <t>IA</t>
  </si>
  <si>
    <t>matematyka W</t>
  </si>
  <si>
    <t>matematyka G</t>
  </si>
  <si>
    <t>j. polski  S</t>
  </si>
  <si>
    <t>geografia  M</t>
  </si>
  <si>
    <t>chemia  Cz</t>
  </si>
  <si>
    <t>WOK  R</t>
  </si>
  <si>
    <t>JA   S</t>
  </si>
  <si>
    <t>informatyka  N</t>
  </si>
  <si>
    <t>fiz / EdB  N</t>
  </si>
  <si>
    <t>JN   Sz</t>
  </si>
  <si>
    <t>kolor czerwony</t>
  </si>
  <si>
    <t>lekcje co 2 tyg.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</si>
</sst>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44"/>
      <name val="Impact"/>
      <family val="2"/>
    </font>
    <font>
      <b/>
      <sz val="44"/>
      <name val="Bookman Old Style"/>
      <family val="1"/>
    </font>
    <font>
      <b/>
      <sz val="32"/>
      <name val="Bookman Old Style"/>
      <family val="1"/>
    </font>
    <font>
      <b/>
      <sz val="28"/>
      <name val="Bookman Old Style"/>
      <family val="1"/>
    </font>
    <font>
      <b/>
      <sz val="32"/>
      <name val="Arial CE"/>
      <family val="2"/>
    </font>
    <font>
      <b/>
      <sz val="36"/>
      <name val="Impact"/>
      <family val="2"/>
    </font>
    <font>
      <b/>
      <sz val="12"/>
      <name val="Bookman Old Styl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sz val="36"/>
      <name val="Impact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 CE"/>
      <family val="2"/>
    </font>
    <font>
      <b/>
      <sz val="36"/>
      <name val="Arial CE"/>
      <family val="0"/>
    </font>
    <font>
      <b/>
      <sz val="10"/>
      <color indexed="12"/>
      <name val="Arial CE"/>
      <family val="2"/>
    </font>
    <font>
      <b/>
      <sz val="14"/>
      <name val="Arial CE"/>
      <family val="0"/>
    </font>
    <font>
      <sz val="14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2"/>
    </font>
    <font>
      <b/>
      <sz val="11"/>
      <color rgb="FFFF000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16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6" fillId="3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2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49" fontId="0" fillId="0" borderId="13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1" fillId="0" borderId="31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31" xfId="0" applyFont="1" applyBorder="1" applyAlignment="1">
      <alignment/>
    </xf>
    <xf numFmtId="0" fontId="10" fillId="0" borderId="3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1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13" borderId="24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24" xfId="0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13" fillId="0" borderId="28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10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/>
    </xf>
    <xf numFmtId="0" fontId="10" fillId="40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17" borderId="13" xfId="0" applyFont="1" applyFill="1" applyBorder="1" applyAlignment="1">
      <alignment horizontal="center" vertical="center"/>
    </xf>
    <xf numFmtId="0" fontId="10" fillId="17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left" vertical="center"/>
    </xf>
    <xf numFmtId="0" fontId="10" fillId="35" borderId="12" xfId="0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vertical="center"/>
    </xf>
    <xf numFmtId="0" fontId="9" fillId="0" borderId="51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vertical="center"/>
    </xf>
    <xf numFmtId="0" fontId="9" fillId="0" borderId="52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50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49" fontId="9" fillId="41" borderId="13" xfId="0" applyNumberFormat="1" applyFont="1" applyFill="1" applyBorder="1" applyAlignment="1">
      <alignment horizontal="center" vertical="center"/>
    </xf>
    <xf numFmtId="0" fontId="9" fillId="41" borderId="12" xfId="0" applyFont="1" applyFill="1" applyBorder="1" applyAlignment="1">
      <alignment vertical="center"/>
    </xf>
    <xf numFmtId="0" fontId="9" fillId="41" borderId="13" xfId="0" applyFont="1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41" borderId="42" xfId="0" applyFont="1" applyFill="1" applyBorder="1" applyAlignment="1">
      <alignment horizontal="left" vertical="center"/>
    </xf>
    <xf numFmtId="0" fontId="9" fillId="41" borderId="28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left" vertical="center"/>
    </xf>
    <xf numFmtId="0" fontId="9" fillId="41" borderId="10" xfId="0" applyFont="1" applyFill="1" applyBorder="1" applyAlignment="1">
      <alignment horizontal="center" vertical="center"/>
    </xf>
    <xf numFmtId="0" fontId="9" fillId="41" borderId="11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1" fillId="13" borderId="13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21" fillId="37" borderId="31" xfId="0" applyFont="1" applyFill="1" applyBorder="1" applyAlignment="1">
      <alignment horizontal="center" vertical="center"/>
    </xf>
    <xf numFmtId="0" fontId="21" fillId="37" borderId="33" xfId="0" applyFont="1" applyFill="1" applyBorder="1" applyAlignment="1">
      <alignment horizontal="center" vertical="center"/>
    </xf>
    <xf numFmtId="0" fontId="21" fillId="37" borderId="28" xfId="0" applyFont="1" applyFill="1" applyBorder="1" applyAlignment="1">
      <alignment horizontal="center" vertical="center"/>
    </xf>
    <xf numFmtId="0" fontId="21" fillId="40" borderId="31" xfId="0" applyFont="1" applyFill="1" applyBorder="1" applyAlignment="1">
      <alignment horizontal="center" vertical="center"/>
    </xf>
    <xf numFmtId="0" fontId="21" fillId="40" borderId="33" xfId="0" applyFont="1" applyFill="1" applyBorder="1" applyAlignment="1">
      <alignment horizontal="center" vertical="center"/>
    </xf>
    <xf numFmtId="0" fontId="21" fillId="40" borderId="28" xfId="0" applyFont="1" applyFill="1" applyBorder="1" applyAlignment="1">
      <alignment horizontal="center" vertical="center"/>
    </xf>
    <xf numFmtId="0" fontId="21" fillId="35" borderId="31" xfId="0" applyFont="1" applyFill="1" applyBorder="1" applyAlignment="1">
      <alignment horizontal="center" vertical="center"/>
    </xf>
    <xf numFmtId="0" fontId="21" fillId="35" borderId="33" xfId="0" applyFont="1" applyFill="1" applyBorder="1" applyAlignment="1">
      <alignment horizontal="center" vertical="center"/>
    </xf>
    <xf numFmtId="0" fontId="0" fillId="35" borderId="28" xfId="0" applyFill="1" applyBorder="1" applyAlignment="1">
      <alignment/>
    </xf>
    <xf numFmtId="0" fontId="21" fillId="2" borderId="31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/>
    </xf>
    <xf numFmtId="0" fontId="21" fillId="36" borderId="33" xfId="0" applyFont="1" applyFill="1" applyBorder="1" applyAlignment="1">
      <alignment horizontal="center" vertical="center"/>
    </xf>
    <xf numFmtId="0" fontId="21" fillId="36" borderId="2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1" fillId="11" borderId="13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/>
    </xf>
    <xf numFmtId="0" fontId="21" fillId="6" borderId="33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vertical="center"/>
    </xf>
    <xf numFmtId="0" fontId="9" fillId="0" borderId="66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9" fillId="0" borderId="66" xfId="0" applyFont="1" applyFill="1" applyBorder="1" applyAlignment="1">
      <alignment vertical="center"/>
    </xf>
    <xf numFmtId="0" fontId="14" fillId="0" borderId="64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center" vertical="center"/>
    </xf>
    <xf numFmtId="0" fontId="59" fillId="0" borderId="64" xfId="0" applyFont="1" applyFill="1" applyBorder="1" applyAlignment="1">
      <alignment horizontal="left" vertical="center"/>
    </xf>
    <xf numFmtId="0" fontId="59" fillId="0" borderId="47" xfId="0" applyFont="1" applyFill="1" applyBorder="1" applyAlignment="1">
      <alignment horizontal="left" vertical="center"/>
    </xf>
    <xf numFmtId="0" fontId="59" fillId="0" borderId="55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/>
    </xf>
    <xf numFmtId="0" fontId="59" fillId="0" borderId="56" xfId="0" applyFont="1" applyFill="1" applyBorder="1" applyAlignment="1">
      <alignment horizontal="left" vertical="center"/>
    </xf>
    <xf numFmtId="0" fontId="59" fillId="0" borderId="67" xfId="0" applyFont="1" applyFill="1" applyBorder="1" applyAlignment="1">
      <alignment horizontal="left" vertical="center"/>
    </xf>
    <xf numFmtId="0" fontId="60" fillId="0" borderId="64" xfId="0" applyFont="1" applyFill="1" applyBorder="1" applyAlignment="1">
      <alignment horizontal="left" vertical="center"/>
    </xf>
    <xf numFmtId="0" fontId="60" fillId="0" borderId="66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2"/>
  <sheetViews>
    <sheetView tabSelected="1" view="pageBreakPreview" zoomScale="60" zoomScaleNormal="80"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36" sqref="H36"/>
    </sheetView>
  </sheetViews>
  <sheetFormatPr defaultColWidth="9.00390625" defaultRowHeight="12.75"/>
  <cols>
    <col min="1" max="1" width="9.375" style="0" customWidth="1"/>
    <col min="2" max="2" width="5.375" style="0" customWidth="1"/>
    <col min="3" max="3" width="4.625" style="0" customWidth="1"/>
    <col min="4" max="4" width="4.75390625" style="0" customWidth="1"/>
    <col min="5" max="5" width="19.25390625" style="0" customWidth="1"/>
    <col min="6" max="6" width="4.00390625" style="0" customWidth="1"/>
    <col min="7" max="7" width="5.125" style="0" customWidth="1"/>
    <col min="8" max="8" width="16.625" style="0" customWidth="1"/>
    <col min="9" max="9" width="4.125" style="0" customWidth="1"/>
    <col min="10" max="10" width="6.25390625" style="0" customWidth="1"/>
    <col min="11" max="11" width="20.625" style="0" customWidth="1"/>
    <col min="12" max="12" width="4.625" style="0" customWidth="1"/>
    <col min="13" max="13" width="4.75390625" style="0" customWidth="1"/>
    <col min="14" max="14" width="19.875" style="0" customWidth="1"/>
    <col min="15" max="15" width="4.25390625" style="0" customWidth="1"/>
    <col min="16" max="16" width="4.00390625" style="0" customWidth="1"/>
    <col min="17" max="17" width="19.625" style="0" customWidth="1"/>
    <col min="18" max="18" width="4.00390625" style="0" customWidth="1"/>
    <col min="19" max="19" width="4.125" style="0" customWidth="1"/>
    <col min="20" max="20" width="21.375" style="0" customWidth="1"/>
    <col min="21" max="21" width="4.625" style="0" customWidth="1"/>
    <col min="22" max="22" width="4.00390625" style="0" customWidth="1"/>
    <col min="23" max="23" width="21.75390625" style="0" customWidth="1"/>
    <col min="24" max="24" width="4.25390625" style="0" customWidth="1"/>
    <col min="25" max="25" width="4.125" style="0" customWidth="1"/>
    <col min="26" max="26" width="20.875" style="0" customWidth="1"/>
    <col min="27" max="28" width="17.625" style="0" customWidth="1"/>
    <col min="29" max="29" width="18.125" style="0" customWidth="1"/>
    <col min="30" max="30" width="17.375" style="0" customWidth="1"/>
    <col min="31" max="41" width="4.75390625" style="0" customWidth="1"/>
    <col min="42" max="42" width="5.375" style="0" customWidth="1"/>
    <col min="43" max="53" width="4.75390625" style="0" customWidth="1"/>
    <col min="55" max="56" width="9.25390625" style="0" bestFit="1" customWidth="1"/>
  </cols>
  <sheetData>
    <row r="1" spans="1:30" ht="42" customHeight="1" thickBot="1">
      <c r="A1" s="262"/>
      <c r="B1" s="263"/>
      <c r="C1" s="266" t="s">
        <v>0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0" t="s">
        <v>1</v>
      </c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331" t="s">
        <v>191</v>
      </c>
      <c r="AB1" s="240" t="s">
        <v>180</v>
      </c>
      <c r="AC1" s="258" t="s">
        <v>152</v>
      </c>
      <c r="AD1" s="259"/>
    </row>
    <row r="2" spans="1:53" ht="38.25" customHeight="1" thickBot="1">
      <c r="A2" s="264"/>
      <c r="B2" s="265"/>
      <c r="C2" s="268" t="s">
        <v>2</v>
      </c>
      <c r="D2" s="268"/>
      <c r="E2" s="268"/>
      <c r="F2" s="269" t="s">
        <v>3</v>
      </c>
      <c r="G2" s="270"/>
      <c r="H2" s="271"/>
      <c r="I2" s="272" t="s">
        <v>4</v>
      </c>
      <c r="J2" s="272"/>
      <c r="K2" s="272"/>
      <c r="L2" s="273" t="s">
        <v>5</v>
      </c>
      <c r="M2" s="273"/>
      <c r="N2" s="273"/>
      <c r="O2" s="273" t="s">
        <v>2</v>
      </c>
      <c r="P2" s="273"/>
      <c r="Q2" s="273"/>
      <c r="R2" s="274" t="s">
        <v>3</v>
      </c>
      <c r="S2" s="275"/>
      <c r="T2" s="276"/>
      <c r="U2" s="274" t="s">
        <v>4</v>
      </c>
      <c r="V2" s="275"/>
      <c r="W2" s="276"/>
      <c r="X2" s="274" t="s">
        <v>5</v>
      </c>
      <c r="Y2" s="275"/>
      <c r="Z2" s="276"/>
      <c r="AA2" s="321" t="s">
        <v>153</v>
      </c>
      <c r="AB2" s="239" t="s">
        <v>153</v>
      </c>
      <c r="AC2" s="169" t="s">
        <v>153</v>
      </c>
      <c r="AD2" s="169" t="s">
        <v>153</v>
      </c>
      <c r="AE2" s="1">
        <v>11</v>
      </c>
      <c r="AF2" s="1">
        <v>12</v>
      </c>
      <c r="AG2" s="1">
        <v>13</v>
      </c>
      <c r="AH2" s="1">
        <v>14</v>
      </c>
      <c r="AI2" s="1">
        <v>15</v>
      </c>
      <c r="AJ2" s="1"/>
      <c r="AK2" s="1">
        <v>21</v>
      </c>
      <c r="AL2" s="3">
        <v>22</v>
      </c>
      <c r="AM2" s="3">
        <v>23</v>
      </c>
      <c r="AN2" s="1">
        <v>24</v>
      </c>
      <c r="AO2" s="1">
        <v>25</v>
      </c>
      <c r="AP2" s="1">
        <v>26</v>
      </c>
      <c r="AQ2" s="1">
        <v>27</v>
      </c>
      <c r="AR2" s="1">
        <v>28</v>
      </c>
      <c r="AS2" s="1">
        <v>31</v>
      </c>
      <c r="AT2" s="1">
        <v>32</v>
      </c>
      <c r="AU2" s="1">
        <v>33</v>
      </c>
      <c r="AV2" s="1">
        <v>34</v>
      </c>
      <c r="AW2" s="1">
        <v>35</v>
      </c>
      <c r="AX2" s="1" t="s">
        <v>6</v>
      </c>
      <c r="AY2" s="1" t="s">
        <v>7</v>
      </c>
      <c r="AZ2" s="2" t="s">
        <v>8</v>
      </c>
      <c r="BA2" s="3" t="s">
        <v>9</v>
      </c>
    </row>
    <row r="3" spans="1:55" ht="20.25" customHeight="1">
      <c r="A3" s="279" t="s">
        <v>10</v>
      </c>
      <c r="B3" s="23">
        <v>1</v>
      </c>
      <c r="C3" s="177"/>
      <c r="D3" s="4">
        <v>12</v>
      </c>
      <c r="E3" s="166" t="s">
        <v>169</v>
      </c>
      <c r="F3" s="4"/>
      <c r="G3" s="4">
        <v>12</v>
      </c>
      <c r="H3" s="166" t="s">
        <v>170</v>
      </c>
      <c r="I3" s="4"/>
      <c r="J3" s="4" t="s">
        <v>11</v>
      </c>
      <c r="K3" s="178" t="s">
        <v>31</v>
      </c>
      <c r="L3" s="178"/>
      <c r="M3" s="4">
        <v>25</v>
      </c>
      <c r="N3" s="194" t="s">
        <v>77</v>
      </c>
      <c r="O3" s="177"/>
      <c r="P3" s="4">
        <v>22</v>
      </c>
      <c r="Q3" s="166" t="s">
        <v>15</v>
      </c>
      <c r="R3" s="4"/>
      <c r="S3" s="4">
        <v>15</v>
      </c>
      <c r="T3" s="166" t="s">
        <v>13</v>
      </c>
      <c r="U3" s="4"/>
      <c r="V3" s="4">
        <v>24</v>
      </c>
      <c r="W3" s="178" t="s">
        <v>30</v>
      </c>
      <c r="X3" s="178">
        <v>33</v>
      </c>
      <c r="Y3" s="4">
        <v>28</v>
      </c>
      <c r="Z3" s="243" t="s">
        <v>81</v>
      </c>
      <c r="AA3" s="322"/>
      <c r="AB3" s="209" t="s">
        <v>198</v>
      </c>
      <c r="AC3" s="231" t="s">
        <v>154</v>
      </c>
      <c r="AD3" s="205"/>
      <c r="AE3" s="7">
        <f aca="true" t="shared" si="0" ref="AE3:AE47">COUNTIF(C3:Z3,11)</f>
        <v>0</v>
      </c>
      <c r="AF3" s="7">
        <f aca="true" t="shared" si="1" ref="AF3:AF47">COUNTIF(C3:Z3,12)</f>
        <v>2</v>
      </c>
      <c r="AG3" s="7">
        <f aca="true" t="shared" si="2" ref="AG3:AG47">COUNTIF(C3:Z3,13)</f>
        <v>0</v>
      </c>
      <c r="AH3" s="7">
        <f aca="true" t="shared" si="3" ref="AH3:AH47">COUNTIF(C3:Z3,14)</f>
        <v>0</v>
      </c>
      <c r="AI3" s="7">
        <f aca="true" t="shared" si="4" ref="AI3:AI47">COUNTIF(C3:Z3,15)</f>
        <v>1</v>
      </c>
      <c r="AJ3" s="7"/>
      <c r="AK3" s="7">
        <f aca="true" t="shared" si="5" ref="AK3:AK47">COUNTIF(C3:Z3,21)</f>
        <v>0</v>
      </c>
      <c r="AL3" s="13">
        <f aca="true" t="shared" si="6" ref="AL3:AL47">COUNTIF(C3:Z3,22)</f>
        <v>1</v>
      </c>
      <c r="AM3" s="13">
        <f aca="true" t="shared" si="7" ref="AM3:AM47">COUNTIF(C3:Z3,23)</f>
        <v>0</v>
      </c>
      <c r="AN3" s="7">
        <f aca="true" t="shared" si="8" ref="AN3:AN47">COUNTIF(C3:Z3,24)</f>
        <v>1</v>
      </c>
      <c r="AO3" s="7">
        <f aca="true" t="shared" si="9" ref="AO3:AO47">COUNTIF(C3:Z3,25)</f>
        <v>1</v>
      </c>
      <c r="AP3" s="157">
        <f aca="true" t="shared" si="10" ref="AP3:AP47">COUNTIF(C3:Z3,26)</f>
        <v>0</v>
      </c>
      <c r="AQ3" s="157">
        <f aca="true" t="shared" si="11" ref="AQ3:AQ47">COUNTIF(C3:Z3,27)</f>
        <v>0</v>
      </c>
      <c r="AR3" s="157">
        <f aca="true" t="shared" si="12" ref="AR3:AR47">COUNTIF(C3:Z3,28)</f>
        <v>1</v>
      </c>
      <c r="AS3" s="7">
        <f aca="true" t="shared" si="13" ref="AS3:AS47">COUNTIF(C3:Z3,31)</f>
        <v>0</v>
      </c>
      <c r="AT3" s="7">
        <f aca="true" t="shared" si="14" ref="AT3:AT47">COUNTIF(C3:Z3,32)</f>
        <v>0</v>
      </c>
      <c r="AU3" s="7">
        <f aca="true" t="shared" si="15" ref="AU3:AU47">COUNTIF(C3:Z3,33)</f>
        <v>1</v>
      </c>
      <c r="AV3" s="7">
        <f aca="true" t="shared" si="16" ref="AV3:AV47">COUNTIF(C3:Z3,34)</f>
        <v>0</v>
      </c>
      <c r="AW3" s="7">
        <f aca="true" t="shared" si="17" ref="AW3:AW47">COUNTIF(C3:Z3,35)</f>
        <v>0</v>
      </c>
      <c r="AX3" s="7">
        <f aca="true" t="shared" si="18" ref="AX3:AX46">COUNTIF(C3:Z3,"36a")</f>
        <v>0</v>
      </c>
      <c r="AY3" s="7">
        <f aca="true" t="shared" si="19" ref="AY3:AY47">COUNTIF(C3:Z3,"36b")</f>
        <v>1</v>
      </c>
      <c r="AZ3" s="7">
        <f aca="true" t="shared" si="20" ref="AZ3:AZ47">COUNTIF(A3:Z3,"SJ")</f>
        <v>0</v>
      </c>
      <c r="BA3" s="3">
        <f aca="true" t="shared" si="21" ref="BA3:BA47">COUNTIF(C3:Z3,"SK")</f>
        <v>0</v>
      </c>
      <c r="BC3" s="8"/>
    </row>
    <row r="4" spans="1:55" ht="20.25" customHeight="1">
      <c r="A4" s="280"/>
      <c r="B4" s="11">
        <v>2</v>
      </c>
      <c r="C4" s="179"/>
      <c r="D4" s="9">
        <v>15</v>
      </c>
      <c r="E4" s="24" t="s">
        <v>13</v>
      </c>
      <c r="F4" s="9"/>
      <c r="G4" s="9">
        <v>35</v>
      </c>
      <c r="H4" s="24" t="s">
        <v>21</v>
      </c>
      <c r="I4" s="9"/>
      <c r="J4" s="171">
        <v>27</v>
      </c>
      <c r="K4" s="15" t="s">
        <v>173</v>
      </c>
      <c r="L4" s="15"/>
      <c r="M4" s="9">
        <v>25</v>
      </c>
      <c r="N4" s="14" t="s">
        <v>20</v>
      </c>
      <c r="O4" s="179"/>
      <c r="P4" s="9">
        <v>22</v>
      </c>
      <c r="Q4" s="24" t="s">
        <v>15</v>
      </c>
      <c r="R4" s="9">
        <v>13</v>
      </c>
      <c r="S4" s="9">
        <v>24</v>
      </c>
      <c r="T4" s="24" t="s">
        <v>151</v>
      </c>
      <c r="U4" s="9"/>
      <c r="V4" s="171">
        <v>31</v>
      </c>
      <c r="W4" s="15" t="s">
        <v>12</v>
      </c>
      <c r="X4" s="15">
        <v>33</v>
      </c>
      <c r="Y4" s="9">
        <v>28</v>
      </c>
      <c r="Z4" s="10" t="s">
        <v>81</v>
      </c>
      <c r="AA4" s="323"/>
      <c r="AB4" s="202" t="s">
        <v>198</v>
      </c>
      <c r="AC4" s="229" t="s">
        <v>164</v>
      </c>
      <c r="AD4" s="202" t="s">
        <v>154</v>
      </c>
      <c r="AE4" s="7">
        <f t="shared" si="0"/>
        <v>0</v>
      </c>
      <c r="AF4" s="7">
        <f t="shared" si="1"/>
        <v>0</v>
      </c>
      <c r="AG4" s="7">
        <f t="shared" si="2"/>
        <v>1</v>
      </c>
      <c r="AH4" s="7">
        <f t="shared" si="3"/>
        <v>0</v>
      </c>
      <c r="AI4" s="7">
        <f t="shared" si="4"/>
        <v>1</v>
      </c>
      <c r="AJ4" s="7"/>
      <c r="AK4" s="7">
        <f t="shared" si="5"/>
        <v>0</v>
      </c>
      <c r="AL4" s="13">
        <f t="shared" si="6"/>
        <v>1</v>
      </c>
      <c r="AM4" s="13">
        <f t="shared" si="7"/>
        <v>0</v>
      </c>
      <c r="AN4" s="7">
        <f t="shared" si="8"/>
        <v>1</v>
      </c>
      <c r="AO4" s="7">
        <f t="shared" si="9"/>
        <v>1</v>
      </c>
      <c r="AP4" s="157">
        <f t="shared" si="10"/>
        <v>0</v>
      </c>
      <c r="AQ4" s="157">
        <f t="shared" si="11"/>
        <v>1</v>
      </c>
      <c r="AR4" s="157">
        <f t="shared" si="12"/>
        <v>1</v>
      </c>
      <c r="AS4" s="7">
        <f t="shared" si="13"/>
        <v>1</v>
      </c>
      <c r="AT4" s="7">
        <f t="shared" si="14"/>
        <v>0</v>
      </c>
      <c r="AU4" s="7">
        <f t="shared" si="15"/>
        <v>1</v>
      </c>
      <c r="AV4" s="7">
        <f t="shared" si="16"/>
        <v>0</v>
      </c>
      <c r="AW4" s="7">
        <f t="shared" si="17"/>
        <v>1</v>
      </c>
      <c r="AX4" s="7">
        <f t="shared" si="18"/>
        <v>0</v>
      </c>
      <c r="AY4" s="7">
        <f t="shared" si="19"/>
        <v>0</v>
      </c>
      <c r="AZ4" s="7">
        <f t="shared" si="20"/>
        <v>0</v>
      </c>
      <c r="BA4" s="3">
        <f t="shared" si="21"/>
        <v>0</v>
      </c>
      <c r="BC4" s="8"/>
    </row>
    <row r="5" spans="1:55" ht="20.25" customHeight="1">
      <c r="A5" s="280"/>
      <c r="B5" s="11">
        <v>3</v>
      </c>
      <c r="C5" s="179"/>
      <c r="D5" s="9">
        <v>24</v>
      </c>
      <c r="E5" s="24" t="s">
        <v>13</v>
      </c>
      <c r="F5" s="9"/>
      <c r="G5" s="9">
        <v>35</v>
      </c>
      <c r="H5" s="24" t="s">
        <v>21</v>
      </c>
      <c r="I5" s="9"/>
      <c r="J5" s="170" t="s">
        <v>74</v>
      </c>
      <c r="K5" s="24" t="s">
        <v>86</v>
      </c>
      <c r="L5" s="15"/>
      <c r="M5" s="9">
        <v>27</v>
      </c>
      <c r="N5" s="14" t="s">
        <v>173</v>
      </c>
      <c r="O5" s="180"/>
      <c r="P5" s="9">
        <v>32</v>
      </c>
      <c r="Q5" s="24" t="s">
        <v>154</v>
      </c>
      <c r="R5" s="9"/>
      <c r="S5" s="9"/>
      <c r="T5" s="212">
        <v>2</v>
      </c>
      <c r="U5" s="9"/>
      <c r="V5" s="170" t="s">
        <v>84</v>
      </c>
      <c r="W5" s="24" t="s">
        <v>89</v>
      </c>
      <c r="X5" s="15">
        <v>33</v>
      </c>
      <c r="Y5" s="9">
        <v>28</v>
      </c>
      <c r="Z5" s="10" t="s">
        <v>81</v>
      </c>
      <c r="AA5" s="323"/>
      <c r="AB5" s="202" t="s">
        <v>68</v>
      </c>
      <c r="AC5" s="228" t="s">
        <v>192</v>
      </c>
      <c r="AD5" s="203" t="s">
        <v>72</v>
      </c>
      <c r="AE5" s="7">
        <f t="shared" si="0"/>
        <v>0</v>
      </c>
      <c r="AF5" s="7">
        <f t="shared" si="1"/>
        <v>0</v>
      </c>
      <c r="AG5" s="7">
        <f t="shared" si="2"/>
        <v>1</v>
      </c>
      <c r="AH5" s="7">
        <f t="shared" si="3"/>
        <v>0</v>
      </c>
      <c r="AI5" s="7">
        <f t="shared" si="4"/>
        <v>0</v>
      </c>
      <c r="AJ5" s="7"/>
      <c r="AK5" s="7">
        <f t="shared" si="5"/>
        <v>0</v>
      </c>
      <c r="AL5" s="13">
        <f t="shared" si="6"/>
        <v>0</v>
      </c>
      <c r="AM5" s="13">
        <f t="shared" si="7"/>
        <v>0</v>
      </c>
      <c r="AN5" s="7">
        <f t="shared" si="8"/>
        <v>1</v>
      </c>
      <c r="AO5" s="7">
        <f t="shared" si="9"/>
        <v>0</v>
      </c>
      <c r="AP5" s="157">
        <f t="shared" si="10"/>
        <v>0</v>
      </c>
      <c r="AQ5" s="157">
        <f t="shared" si="11"/>
        <v>1</v>
      </c>
      <c r="AR5" s="157">
        <f t="shared" si="12"/>
        <v>1</v>
      </c>
      <c r="AS5" s="7">
        <f t="shared" si="13"/>
        <v>1</v>
      </c>
      <c r="AT5" s="7">
        <f t="shared" si="14"/>
        <v>1</v>
      </c>
      <c r="AU5" s="7">
        <f t="shared" si="15"/>
        <v>1</v>
      </c>
      <c r="AV5" s="7">
        <f t="shared" si="16"/>
        <v>0</v>
      </c>
      <c r="AW5" s="7">
        <f t="shared" si="17"/>
        <v>1</v>
      </c>
      <c r="AX5" s="7">
        <f t="shared" si="18"/>
        <v>0</v>
      </c>
      <c r="AY5" s="7">
        <f t="shared" si="19"/>
        <v>0</v>
      </c>
      <c r="AZ5" s="7">
        <f t="shared" si="20"/>
        <v>0</v>
      </c>
      <c r="BA5" s="3">
        <f t="shared" si="21"/>
        <v>0</v>
      </c>
      <c r="BC5" s="8"/>
    </row>
    <row r="6" spans="1:55" ht="20.25" customHeight="1">
      <c r="A6" s="280"/>
      <c r="B6" s="11">
        <v>4</v>
      </c>
      <c r="C6" s="179"/>
      <c r="D6" s="9" t="s">
        <v>87</v>
      </c>
      <c r="E6" s="24" t="s">
        <v>90</v>
      </c>
      <c r="F6" s="9"/>
      <c r="G6" s="9">
        <v>27</v>
      </c>
      <c r="H6" s="24" t="s">
        <v>173</v>
      </c>
      <c r="I6" s="9"/>
      <c r="J6" s="9">
        <v>13</v>
      </c>
      <c r="K6" s="15" t="s">
        <v>86</v>
      </c>
      <c r="L6" s="15"/>
      <c r="M6" s="170" t="s">
        <v>73</v>
      </c>
      <c r="N6" s="14" t="s">
        <v>72</v>
      </c>
      <c r="O6" s="180"/>
      <c r="P6" s="9">
        <v>32</v>
      </c>
      <c r="Q6" s="24" t="s">
        <v>154</v>
      </c>
      <c r="R6" s="9"/>
      <c r="S6" s="9"/>
      <c r="T6" s="212">
        <v>2</v>
      </c>
      <c r="U6" s="9"/>
      <c r="V6" s="9">
        <v>31</v>
      </c>
      <c r="W6" s="15" t="s">
        <v>12</v>
      </c>
      <c r="X6" s="15"/>
      <c r="Y6" s="9">
        <v>14</v>
      </c>
      <c r="Z6" s="6" t="s">
        <v>19</v>
      </c>
      <c r="AA6" s="324" t="s">
        <v>193</v>
      </c>
      <c r="AB6" s="202" t="s">
        <v>22</v>
      </c>
      <c r="AC6" s="229" t="s">
        <v>166</v>
      </c>
      <c r="AD6" s="202" t="s">
        <v>17</v>
      </c>
      <c r="AE6" s="7">
        <f t="shared" si="0"/>
        <v>0</v>
      </c>
      <c r="AF6" s="7">
        <f t="shared" si="1"/>
        <v>0</v>
      </c>
      <c r="AG6" s="7">
        <f t="shared" si="2"/>
        <v>1</v>
      </c>
      <c r="AH6" s="7">
        <f t="shared" si="3"/>
        <v>1</v>
      </c>
      <c r="AI6" s="7">
        <f t="shared" si="4"/>
        <v>0</v>
      </c>
      <c r="AJ6" s="7"/>
      <c r="AK6" s="7">
        <f t="shared" si="5"/>
        <v>0</v>
      </c>
      <c r="AL6" s="13">
        <f t="shared" si="6"/>
        <v>0</v>
      </c>
      <c r="AM6" s="13">
        <f t="shared" si="7"/>
        <v>0</v>
      </c>
      <c r="AN6" s="7">
        <f t="shared" si="8"/>
        <v>1</v>
      </c>
      <c r="AO6" s="7">
        <f t="shared" si="9"/>
        <v>0</v>
      </c>
      <c r="AP6" s="157">
        <f t="shared" si="10"/>
        <v>0</v>
      </c>
      <c r="AQ6" s="157">
        <f t="shared" si="11"/>
        <v>1</v>
      </c>
      <c r="AR6" s="157">
        <f t="shared" si="12"/>
        <v>0</v>
      </c>
      <c r="AS6" s="7">
        <f t="shared" si="13"/>
        <v>1</v>
      </c>
      <c r="AT6" s="7">
        <f t="shared" si="14"/>
        <v>1</v>
      </c>
      <c r="AU6" s="7">
        <f t="shared" si="15"/>
        <v>0</v>
      </c>
      <c r="AV6" s="7">
        <f t="shared" si="16"/>
        <v>0</v>
      </c>
      <c r="AW6" s="7">
        <f t="shared" si="17"/>
        <v>0</v>
      </c>
      <c r="AX6" s="7">
        <f t="shared" si="18"/>
        <v>1</v>
      </c>
      <c r="AY6" s="7">
        <f t="shared" si="19"/>
        <v>0</v>
      </c>
      <c r="AZ6" s="7">
        <f t="shared" si="20"/>
        <v>0</v>
      </c>
      <c r="BA6" s="3">
        <f t="shared" si="21"/>
        <v>0</v>
      </c>
      <c r="BC6" s="8"/>
    </row>
    <row r="7" spans="1:55" ht="20.25" customHeight="1">
      <c r="A7" s="280"/>
      <c r="B7" s="11">
        <v>5</v>
      </c>
      <c r="C7" s="179"/>
      <c r="D7" s="9">
        <v>25</v>
      </c>
      <c r="E7" s="24" t="s">
        <v>20</v>
      </c>
      <c r="F7" s="9"/>
      <c r="G7" s="9">
        <v>33</v>
      </c>
      <c r="H7" s="24" t="s">
        <v>181</v>
      </c>
      <c r="I7" s="9"/>
      <c r="J7" s="9" t="s">
        <v>87</v>
      </c>
      <c r="K7" s="24" t="s">
        <v>90</v>
      </c>
      <c r="L7" s="15"/>
      <c r="M7" s="9">
        <v>14</v>
      </c>
      <c r="N7" s="14" t="s">
        <v>19</v>
      </c>
      <c r="O7" s="180"/>
      <c r="P7" s="9"/>
      <c r="Q7" s="24" t="s">
        <v>75</v>
      </c>
      <c r="R7" s="9"/>
      <c r="S7" s="9"/>
      <c r="T7" s="24" t="s">
        <v>76</v>
      </c>
      <c r="U7" s="9"/>
      <c r="V7" s="9">
        <v>24</v>
      </c>
      <c r="W7" s="15" t="s">
        <v>17</v>
      </c>
      <c r="X7" s="15"/>
      <c r="Y7" s="9">
        <v>13</v>
      </c>
      <c r="Z7" s="10" t="s">
        <v>86</v>
      </c>
      <c r="AA7" s="323" t="s">
        <v>193</v>
      </c>
      <c r="AB7" s="202"/>
      <c r="AC7" s="229"/>
      <c r="AD7" s="202"/>
      <c r="AE7" s="7">
        <f t="shared" si="0"/>
        <v>0</v>
      </c>
      <c r="AF7" s="7">
        <f t="shared" si="1"/>
        <v>0</v>
      </c>
      <c r="AG7" s="7">
        <f t="shared" si="2"/>
        <v>1</v>
      </c>
      <c r="AH7" s="7">
        <f t="shared" si="3"/>
        <v>1</v>
      </c>
      <c r="AI7" s="7">
        <f t="shared" si="4"/>
        <v>0</v>
      </c>
      <c r="AJ7" s="7"/>
      <c r="AK7" s="7">
        <f t="shared" si="5"/>
        <v>0</v>
      </c>
      <c r="AL7" s="13">
        <f t="shared" si="6"/>
        <v>0</v>
      </c>
      <c r="AM7" s="13">
        <f t="shared" si="7"/>
        <v>0</v>
      </c>
      <c r="AN7" s="7">
        <f t="shared" si="8"/>
        <v>1</v>
      </c>
      <c r="AO7" s="7">
        <f t="shared" si="9"/>
        <v>1</v>
      </c>
      <c r="AP7" s="157">
        <f t="shared" si="10"/>
        <v>0</v>
      </c>
      <c r="AQ7" s="157">
        <f t="shared" si="11"/>
        <v>0</v>
      </c>
      <c r="AR7" s="157">
        <f t="shared" si="12"/>
        <v>0</v>
      </c>
      <c r="AS7" s="7">
        <f t="shared" si="13"/>
        <v>0</v>
      </c>
      <c r="AT7" s="7">
        <f t="shared" si="14"/>
        <v>0</v>
      </c>
      <c r="AU7" s="7">
        <f t="shared" si="15"/>
        <v>1</v>
      </c>
      <c r="AV7" s="7">
        <f t="shared" si="16"/>
        <v>0</v>
      </c>
      <c r="AW7" s="7">
        <f t="shared" si="17"/>
        <v>0</v>
      </c>
      <c r="AX7" s="7">
        <f t="shared" si="18"/>
        <v>1</v>
      </c>
      <c r="AY7" s="7">
        <f t="shared" si="19"/>
        <v>0</v>
      </c>
      <c r="AZ7" s="7">
        <f t="shared" si="20"/>
        <v>0</v>
      </c>
      <c r="BA7" s="3">
        <f t="shared" si="21"/>
        <v>0</v>
      </c>
      <c r="BC7" s="8"/>
    </row>
    <row r="8" spans="1:55" ht="20.25" customHeight="1">
      <c r="A8" s="280"/>
      <c r="B8" s="11">
        <v>6</v>
      </c>
      <c r="C8" s="180" t="s">
        <v>9</v>
      </c>
      <c r="D8" s="9">
        <v>12</v>
      </c>
      <c r="E8" s="24" t="s">
        <v>171</v>
      </c>
      <c r="F8" s="9"/>
      <c r="G8" s="9" t="s">
        <v>87</v>
      </c>
      <c r="H8" s="24" t="s">
        <v>90</v>
      </c>
      <c r="I8" s="9"/>
      <c r="J8" s="9">
        <v>14</v>
      </c>
      <c r="K8" s="15" t="s">
        <v>19</v>
      </c>
      <c r="L8" s="15"/>
      <c r="M8" s="9">
        <v>34</v>
      </c>
      <c r="N8" s="14" t="s">
        <v>18</v>
      </c>
      <c r="O8" s="247"/>
      <c r="P8" s="245">
        <v>25</v>
      </c>
      <c r="Q8" s="246" t="s">
        <v>67</v>
      </c>
      <c r="R8" s="9"/>
      <c r="S8" s="9">
        <v>23</v>
      </c>
      <c r="T8" s="24" t="s">
        <v>104</v>
      </c>
      <c r="U8" s="9"/>
      <c r="V8" s="9">
        <v>24</v>
      </c>
      <c r="W8" s="15" t="s">
        <v>17</v>
      </c>
      <c r="X8" s="15"/>
      <c r="Y8" s="9">
        <v>13</v>
      </c>
      <c r="Z8" s="10" t="s">
        <v>86</v>
      </c>
      <c r="AA8" s="323"/>
      <c r="AB8" s="202"/>
      <c r="AC8" s="228"/>
      <c r="AD8" s="203"/>
      <c r="AE8" s="7">
        <f t="shared" si="0"/>
        <v>0</v>
      </c>
      <c r="AF8" s="7">
        <f t="shared" si="1"/>
        <v>1</v>
      </c>
      <c r="AG8" s="7">
        <f t="shared" si="2"/>
        <v>1</v>
      </c>
      <c r="AH8" s="7">
        <f t="shared" si="3"/>
        <v>1</v>
      </c>
      <c r="AI8" s="7">
        <f t="shared" si="4"/>
        <v>0</v>
      </c>
      <c r="AJ8" s="7"/>
      <c r="AK8" s="154">
        <f t="shared" si="5"/>
        <v>0</v>
      </c>
      <c r="AL8" s="13">
        <f t="shared" si="6"/>
        <v>0</v>
      </c>
      <c r="AM8" s="13">
        <f t="shared" si="7"/>
        <v>1</v>
      </c>
      <c r="AN8" s="154">
        <f t="shared" si="8"/>
        <v>1</v>
      </c>
      <c r="AO8" s="7">
        <f t="shared" si="9"/>
        <v>1</v>
      </c>
      <c r="AP8" s="157">
        <f t="shared" si="10"/>
        <v>0</v>
      </c>
      <c r="AQ8" s="157">
        <f t="shared" si="11"/>
        <v>0</v>
      </c>
      <c r="AR8" s="157">
        <f t="shared" si="12"/>
        <v>0</v>
      </c>
      <c r="AS8" s="7">
        <f t="shared" si="13"/>
        <v>0</v>
      </c>
      <c r="AT8" s="7">
        <f t="shared" si="14"/>
        <v>0</v>
      </c>
      <c r="AU8" s="7">
        <f t="shared" si="15"/>
        <v>0</v>
      </c>
      <c r="AV8" s="7">
        <f t="shared" si="16"/>
        <v>1</v>
      </c>
      <c r="AW8" s="7">
        <f t="shared" si="17"/>
        <v>0</v>
      </c>
      <c r="AX8" s="7">
        <f t="shared" si="18"/>
        <v>1</v>
      </c>
      <c r="AY8" s="154">
        <f t="shared" si="19"/>
        <v>0</v>
      </c>
      <c r="AZ8" s="154">
        <f t="shared" si="20"/>
        <v>0</v>
      </c>
      <c r="BA8" s="3">
        <f t="shared" si="21"/>
        <v>1</v>
      </c>
      <c r="BC8" s="8"/>
    </row>
    <row r="9" spans="1:55" ht="20.25" customHeight="1">
      <c r="A9" s="280"/>
      <c r="B9" s="11">
        <v>7</v>
      </c>
      <c r="C9" s="180" t="s">
        <v>9</v>
      </c>
      <c r="D9" s="9"/>
      <c r="E9" s="15" t="s">
        <v>96</v>
      </c>
      <c r="F9" s="9"/>
      <c r="G9" s="9">
        <v>15</v>
      </c>
      <c r="H9" s="15" t="s">
        <v>77</v>
      </c>
      <c r="I9" s="9"/>
      <c r="J9" s="9"/>
      <c r="K9" s="24" t="s">
        <v>103</v>
      </c>
      <c r="L9" s="9"/>
      <c r="M9" s="9"/>
      <c r="N9" s="12" t="s">
        <v>78</v>
      </c>
      <c r="O9" s="180">
        <v>14</v>
      </c>
      <c r="P9" s="9">
        <v>26</v>
      </c>
      <c r="Q9" s="15" t="s">
        <v>108</v>
      </c>
      <c r="R9" s="9"/>
      <c r="S9" s="9">
        <v>21</v>
      </c>
      <c r="T9" s="24" t="s">
        <v>112</v>
      </c>
      <c r="U9" s="9"/>
      <c r="V9" s="9">
        <v>34</v>
      </c>
      <c r="W9" s="24" t="s">
        <v>18</v>
      </c>
      <c r="X9" s="9"/>
      <c r="Y9" s="9">
        <v>23</v>
      </c>
      <c r="Z9" s="6" t="s">
        <v>104</v>
      </c>
      <c r="AA9" s="324"/>
      <c r="AB9" s="202"/>
      <c r="AC9" s="229"/>
      <c r="AD9" s="202"/>
      <c r="AE9" s="7">
        <f t="shared" si="0"/>
        <v>0</v>
      </c>
      <c r="AF9" s="7">
        <f t="shared" si="1"/>
        <v>0</v>
      </c>
      <c r="AG9" s="7">
        <f t="shared" si="2"/>
        <v>0</v>
      </c>
      <c r="AH9" s="7">
        <f t="shared" si="3"/>
        <v>1</v>
      </c>
      <c r="AI9" s="7">
        <f t="shared" si="4"/>
        <v>1</v>
      </c>
      <c r="AJ9" s="7"/>
      <c r="AK9" s="7">
        <f t="shared" si="5"/>
        <v>1</v>
      </c>
      <c r="AL9" s="13">
        <f t="shared" si="6"/>
        <v>0</v>
      </c>
      <c r="AM9" s="13">
        <f t="shared" si="7"/>
        <v>1</v>
      </c>
      <c r="AN9" s="7">
        <f t="shared" si="8"/>
        <v>0</v>
      </c>
      <c r="AO9" s="7">
        <f t="shared" si="9"/>
        <v>0</v>
      </c>
      <c r="AP9" s="157">
        <f t="shared" si="10"/>
        <v>1</v>
      </c>
      <c r="AQ9" s="157">
        <f t="shared" si="11"/>
        <v>0</v>
      </c>
      <c r="AR9" s="157">
        <f t="shared" si="12"/>
        <v>0</v>
      </c>
      <c r="AS9" s="7">
        <f t="shared" si="13"/>
        <v>0</v>
      </c>
      <c r="AT9" s="7">
        <f t="shared" si="14"/>
        <v>0</v>
      </c>
      <c r="AU9" s="7">
        <f t="shared" si="15"/>
        <v>0</v>
      </c>
      <c r="AV9" s="7">
        <f t="shared" si="16"/>
        <v>1</v>
      </c>
      <c r="AW9" s="7">
        <f t="shared" si="17"/>
        <v>0</v>
      </c>
      <c r="AX9" s="7">
        <f t="shared" si="18"/>
        <v>0</v>
      </c>
      <c r="AY9" s="7">
        <f t="shared" si="19"/>
        <v>0</v>
      </c>
      <c r="AZ9" s="7">
        <f t="shared" si="20"/>
        <v>0</v>
      </c>
      <c r="BA9" s="13">
        <f t="shared" si="21"/>
        <v>1</v>
      </c>
      <c r="BC9" s="8"/>
    </row>
    <row r="10" spans="1:55" ht="20.25" customHeight="1">
      <c r="A10" s="280"/>
      <c r="B10" s="11">
        <v>8</v>
      </c>
      <c r="C10" s="180"/>
      <c r="D10" s="9">
        <v>15</v>
      </c>
      <c r="E10" s="15" t="s">
        <v>77</v>
      </c>
      <c r="F10" s="15"/>
      <c r="G10" s="9"/>
      <c r="H10" s="15" t="s">
        <v>95</v>
      </c>
      <c r="I10" s="24"/>
      <c r="J10" s="9"/>
      <c r="K10" s="24"/>
      <c r="L10" s="9"/>
      <c r="M10" s="9">
        <v>11</v>
      </c>
      <c r="N10" s="12" t="s">
        <v>105</v>
      </c>
      <c r="O10" s="180"/>
      <c r="P10" s="9">
        <v>26</v>
      </c>
      <c r="Q10" s="15" t="s">
        <v>155</v>
      </c>
      <c r="R10" s="15"/>
      <c r="S10" s="15">
        <v>25</v>
      </c>
      <c r="T10" s="15" t="s">
        <v>182</v>
      </c>
      <c r="U10" s="24"/>
      <c r="V10" s="9">
        <v>23</v>
      </c>
      <c r="W10" s="24" t="s">
        <v>104</v>
      </c>
      <c r="X10" s="9"/>
      <c r="Y10" s="9"/>
      <c r="Z10" s="6"/>
      <c r="AA10" s="324"/>
      <c r="AB10" s="202"/>
      <c r="AC10" s="229"/>
      <c r="AD10" s="202"/>
      <c r="AE10" s="7">
        <f t="shared" si="0"/>
        <v>1</v>
      </c>
      <c r="AF10" s="7">
        <f t="shared" si="1"/>
        <v>0</v>
      </c>
      <c r="AG10" s="7">
        <f t="shared" si="2"/>
        <v>0</v>
      </c>
      <c r="AH10" s="7">
        <f t="shared" si="3"/>
        <v>0</v>
      </c>
      <c r="AI10" s="7">
        <f t="shared" si="4"/>
        <v>1</v>
      </c>
      <c r="AJ10" s="7"/>
      <c r="AK10" s="7">
        <f t="shared" si="5"/>
        <v>0</v>
      </c>
      <c r="AL10" s="13">
        <f t="shared" si="6"/>
        <v>0</v>
      </c>
      <c r="AM10" s="13">
        <f t="shared" si="7"/>
        <v>1</v>
      </c>
      <c r="AN10" s="7">
        <f t="shared" si="8"/>
        <v>0</v>
      </c>
      <c r="AO10" s="7">
        <f t="shared" si="9"/>
        <v>1</v>
      </c>
      <c r="AP10" s="157">
        <f t="shared" si="10"/>
        <v>1</v>
      </c>
      <c r="AQ10" s="157">
        <f t="shared" si="11"/>
        <v>0</v>
      </c>
      <c r="AR10" s="157">
        <f t="shared" si="12"/>
        <v>0</v>
      </c>
      <c r="AS10" s="7">
        <f t="shared" si="13"/>
        <v>0</v>
      </c>
      <c r="AT10" s="7">
        <f t="shared" si="14"/>
        <v>0</v>
      </c>
      <c r="AU10" s="7">
        <f t="shared" si="15"/>
        <v>0</v>
      </c>
      <c r="AV10" s="7">
        <f t="shared" si="16"/>
        <v>0</v>
      </c>
      <c r="AW10" s="7">
        <f t="shared" si="17"/>
        <v>0</v>
      </c>
      <c r="AX10" s="7">
        <f t="shared" si="18"/>
        <v>0</v>
      </c>
      <c r="AY10" s="7">
        <f t="shared" si="19"/>
        <v>0</v>
      </c>
      <c r="AZ10" s="7">
        <f t="shared" si="20"/>
        <v>0</v>
      </c>
      <c r="BA10" s="13">
        <f t="shared" si="21"/>
        <v>0</v>
      </c>
      <c r="BC10" s="8"/>
    </row>
    <row r="11" spans="1:55" ht="20.25" customHeight="1" thickBot="1">
      <c r="A11" s="281"/>
      <c r="B11" s="185">
        <v>9</v>
      </c>
      <c r="C11" s="225"/>
      <c r="D11" s="183"/>
      <c r="E11" s="184"/>
      <c r="F11" s="184"/>
      <c r="G11" s="184"/>
      <c r="H11" s="184"/>
      <c r="I11" s="184"/>
      <c r="J11" s="183"/>
      <c r="K11" s="184"/>
      <c r="L11" s="184"/>
      <c r="M11" s="183"/>
      <c r="N11" s="195"/>
      <c r="O11" s="225"/>
      <c r="P11" s="183"/>
      <c r="Q11" s="184"/>
      <c r="R11" s="184"/>
      <c r="S11" s="184"/>
      <c r="T11" s="184"/>
      <c r="U11" s="184"/>
      <c r="V11" s="183"/>
      <c r="W11" s="184"/>
      <c r="X11" s="184"/>
      <c r="Y11" s="183"/>
      <c r="Z11" s="16"/>
      <c r="AA11" s="325"/>
      <c r="AB11" s="241"/>
      <c r="AC11" s="230"/>
      <c r="AD11" s="204"/>
      <c r="AE11" s="21">
        <f t="shared" si="0"/>
        <v>0</v>
      </c>
      <c r="AF11" s="21">
        <f t="shared" si="1"/>
        <v>0</v>
      </c>
      <c r="AG11" s="21">
        <f t="shared" si="2"/>
        <v>0</v>
      </c>
      <c r="AH11" s="21">
        <f t="shared" si="3"/>
        <v>0</v>
      </c>
      <c r="AI11" s="21">
        <f t="shared" si="4"/>
        <v>0</v>
      </c>
      <c r="AJ11" s="21"/>
      <c r="AK11" s="21">
        <f t="shared" si="5"/>
        <v>0</v>
      </c>
      <c r="AL11" s="22">
        <f t="shared" si="6"/>
        <v>0</v>
      </c>
      <c r="AM11" s="22">
        <f t="shared" si="7"/>
        <v>0</v>
      </c>
      <c r="AN11" s="21">
        <f t="shared" si="8"/>
        <v>0</v>
      </c>
      <c r="AO11" s="21">
        <f t="shared" si="9"/>
        <v>0</v>
      </c>
      <c r="AP11" s="158">
        <f t="shared" si="10"/>
        <v>0</v>
      </c>
      <c r="AQ11" s="158">
        <f t="shared" si="11"/>
        <v>0</v>
      </c>
      <c r="AR11" s="158">
        <f t="shared" si="12"/>
        <v>0</v>
      </c>
      <c r="AS11" s="21">
        <f t="shared" si="13"/>
        <v>0</v>
      </c>
      <c r="AT11" s="21">
        <f t="shared" si="14"/>
        <v>0</v>
      </c>
      <c r="AU11" s="21">
        <f t="shared" si="15"/>
        <v>0</v>
      </c>
      <c r="AV11" s="21">
        <f t="shared" si="16"/>
        <v>0</v>
      </c>
      <c r="AW11" s="21">
        <f t="shared" si="17"/>
        <v>0</v>
      </c>
      <c r="AX11" s="21">
        <f t="shared" si="18"/>
        <v>0</v>
      </c>
      <c r="AY11" s="21">
        <f t="shared" si="19"/>
        <v>0</v>
      </c>
      <c r="AZ11" s="21">
        <f t="shared" si="20"/>
        <v>0</v>
      </c>
      <c r="BA11" s="22">
        <f t="shared" si="21"/>
        <v>0</v>
      </c>
      <c r="BC11" s="8"/>
    </row>
    <row r="12" spans="1:55" ht="20.25" customHeight="1">
      <c r="A12" s="282" t="s">
        <v>23</v>
      </c>
      <c r="B12" s="23">
        <v>1</v>
      </c>
      <c r="C12" s="198" t="s">
        <v>9</v>
      </c>
      <c r="D12" s="4" t="s">
        <v>8</v>
      </c>
      <c r="E12" s="192" t="s">
        <v>97</v>
      </c>
      <c r="F12" s="192"/>
      <c r="G12" s="133">
        <v>33</v>
      </c>
      <c r="H12" s="192" t="s">
        <v>12</v>
      </c>
      <c r="I12" s="192" t="s">
        <v>8</v>
      </c>
      <c r="J12" s="193" t="s">
        <v>11</v>
      </c>
      <c r="K12" s="166" t="s">
        <v>183</v>
      </c>
      <c r="L12" s="166" t="s">
        <v>8</v>
      </c>
      <c r="M12" s="4">
        <v>12</v>
      </c>
      <c r="N12" s="29" t="s">
        <v>158</v>
      </c>
      <c r="O12" s="198"/>
      <c r="P12" s="4">
        <v>26</v>
      </c>
      <c r="Q12" s="192" t="s">
        <v>186</v>
      </c>
      <c r="R12" s="192"/>
      <c r="S12" s="133">
        <v>13</v>
      </c>
      <c r="T12" s="192" t="s">
        <v>86</v>
      </c>
      <c r="U12" s="192"/>
      <c r="V12" s="193">
        <v>34</v>
      </c>
      <c r="W12" s="166" t="s">
        <v>113</v>
      </c>
      <c r="X12" s="255">
        <v>28</v>
      </c>
      <c r="Y12" s="256">
        <v>33</v>
      </c>
      <c r="Z12" s="257" t="s">
        <v>114</v>
      </c>
      <c r="AA12" s="330"/>
      <c r="AB12" s="209"/>
      <c r="AC12" s="231"/>
      <c r="AD12" s="209"/>
      <c r="AE12" s="7">
        <f t="shared" si="0"/>
        <v>0</v>
      </c>
      <c r="AF12" s="7">
        <f t="shared" si="1"/>
        <v>1</v>
      </c>
      <c r="AG12" s="7">
        <f t="shared" si="2"/>
        <v>1</v>
      </c>
      <c r="AH12" s="7">
        <f t="shared" si="3"/>
        <v>0</v>
      </c>
      <c r="AI12" s="7">
        <f t="shared" si="4"/>
        <v>0</v>
      </c>
      <c r="AJ12" s="7"/>
      <c r="AK12" s="7">
        <f t="shared" si="5"/>
        <v>0</v>
      </c>
      <c r="AL12" s="13">
        <f t="shared" si="6"/>
        <v>0</v>
      </c>
      <c r="AM12" s="13">
        <f t="shared" si="7"/>
        <v>0</v>
      </c>
      <c r="AN12" s="7">
        <f t="shared" si="8"/>
        <v>0</v>
      </c>
      <c r="AO12" s="7">
        <f t="shared" si="9"/>
        <v>0</v>
      </c>
      <c r="AP12" s="157">
        <f t="shared" si="10"/>
        <v>1</v>
      </c>
      <c r="AQ12" s="157">
        <f t="shared" si="11"/>
        <v>0</v>
      </c>
      <c r="AR12" s="157">
        <f t="shared" si="12"/>
        <v>1</v>
      </c>
      <c r="AS12" s="7">
        <f t="shared" si="13"/>
        <v>0</v>
      </c>
      <c r="AT12" s="7">
        <f t="shared" si="14"/>
        <v>0</v>
      </c>
      <c r="AU12" s="7">
        <f t="shared" si="15"/>
        <v>2</v>
      </c>
      <c r="AV12" s="7">
        <f t="shared" si="16"/>
        <v>1</v>
      </c>
      <c r="AW12" s="7">
        <f t="shared" si="17"/>
        <v>0</v>
      </c>
      <c r="AX12" s="7">
        <f t="shared" si="18"/>
        <v>0</v>
      </c>
      <c r="AY12" s="7">
        <f t="shared" si="19"/>
        <v>1</v>
      </c>
      <c r="AZ12" s="7">
        <f t="shared" si="20"/>
        <v>3</v>
      </c>
      <c r="BA12" s="13">
        <f t="shared" si="21"/>
        <v>1</v>
      </c>
      <c r="BC12" s="8"/>
    </row>
    <row r="13" spans="1:55" ht="20.25" customHeight="1">
      <c r="A13" s="283"/>
      <c r="B13" s="11">
        <v>2</v>
      </c>
      <c r="C13" s="180"/>
      <c r="D13" s="250">
        <v>35</v>
      </c>
      <c r="E13" s="251" t="s">
        <v>21</v>
      </c>
      <c r="F13" s="174" t="s">
        <v>8</v>
      </c>
      <c r="G13" s="35" t="s">
        <v>9</v>
      </c>
      <c r="H13" s="174" t="s">
        <v>101</v>
      </c>
      <c r="I13" s="174"/>
      <c r="J13" s="9">
        <v>15</v>
      </c>
      <c r="K13" s="174" t="s">
        <v>13</v>
      </c>
      <c r="L13" s="174"/>
      <c r="M13" s="35">
        <v>31</v>
      </c>
      <c r="N13" s="14" t="s">
        <v>12</v>
      </c>
      <c r="O13" s="180"/>
      <c r="P13" s="9">
        <v>22</v>
      </c>
      <c r="Q13" s="174" t="s">
        <v>185</v>
      </c>
      <c r="R13" s="174"/>
      <c r="S13" s="35">
        <v>13</v>
      </c>
      <c r="T13" s="174" t="s">
        <v>86</v>
      </c>
      <c r="U13" s="174"/>
      <c r="V13" s="9">
        <v>34</v>
      </c>
      <c r="W13" s="174" t="s">
        <v>18</v>
      </c>
      <c r="X13" s="35">
        <v>28</v>
      </c>
      <c r="Y13" s="35">
        <v>33</v>
      </c>
      <c r="Z13" s="10" t="s">
        <v>187</v>
      </c>
      <c r="AA13" s="323"/>
      <c r="AB13" s="202"/>
      <c r="AC13" s="229"/>
      <c r="AD13" s="202"/>
      <c r="AE13" s="7">
        <f t="shared" si="0"/>
        <v>0</v>
      </c>
      <c r="AF13" s="7">
        <f t="shared" si="1"/>
        <v>0</v>
      </c>
      <c r="AG13" s="7">
        <f t="shared" si="2"/>
        <v>1</v>
      </c>
      <c r="AH13" s="7">
        <f t="shared" si="3"/>
        <v>0</v>
      </c>
      <c r="AI13" s="7">
        <f t="shared" si="4"/>
        <v>1</v>
      </c>
      <c r="AJ13" s="7"/>
      <c r="AK13" s="154">
        <f t="shared" si="5"/>
        <v>0</v>
      </c>
      <c r="AL13" s="13">
        <f t="shared" si="6"/>
        <v>1</v>
      </c>
      <c r="AM13" s="13">
        <f t="shared" si="7"/>
        <v>0</v>
      </c>
      <c r="AN13" s="154">
        <f t="shared" si="8"/>
        <v>0</v>
      </c>
      <c r="AO13" s="7">
        <f t="shared" si="9"/>
        <v>0</v>
      </c>
      <c r="AP13" s="157">
        <f t="shared" si="10"/>
        <v>0</v>
      </c>
      <c r="AQ13" s="157">
        <f t="shared" si="11"/>
        <v>0</v>
      </c>
      <c r="AR13" s="157">
        <f t="shared" si="12"/>
        <v>1</v>
      </c>
      <c r="AS13" s="7">
        <f t="shared" si="13"/>
        <v>1</v>
      </c>
      <c r="AT13" s="7">
        <f t="shared" si="14"/>
        <v>0</v>
      </c>
      <c r="AU13" s="7">
        <f t="shared" si="15"/>
        <v>1</v>
      </c>
      <c r="AV13" s="7">
        <f t="shared" si="16"/>
        <v>1</v>
      </c>
      <c r="AW13" s="7">
        <f t="shared" si="17"/>
        <v>1</v>
      </c>
      <c r="AX13" s="7">
        <f t="shared" si="18"/>
        <v>0</v>
      </c>
      <c r="AY13" s="154">
        <f t="shared" si="19"/>
        <v>0</v>
      </c>
      <c r="AZ13" s="154">
        <f t="shared" si="20"/>
        <v>1</v>
      </c>
      <c r="BA13" s="13">
        <f t="shared" si="21"/>
        <v>1</v>
      </c>
      <c r="BC13" s="8"/>
    </row>
    <row r="14" spans="1:55" ht="20.25" customHeight="1">
      <c r="A14" s="283"/>
      <c r="B14" s="11">
        <v>3</v>
      </c>
      <c r="C14" s="180"/>
      <c r="D14" s="170" t="s">
        <v>82</v>
      </c>
      <c r="E14" s="24" t="s">
        <v>20</v>
      </c>
      <c r="F14" s="24" t="s">
        <v>8</v>
      </c>
      <c r="G14" s="9" t="s">
        <v>9</v>
      </c>
      <c r="H14" s="24" t="s">
        <v>101</v>
      </c>
      <c r="I14" s="24"/>
      <c r="J14" s="170" t="s">
        <v>73</v>
      </c>
      <c r="K14" s="174" t="s">
        <v>22</v>
      </c>
      <c r="L14" s="174"/>
      <c r="M14" s="35">
        <v>31</v>
      </c>
      <c r="N14" s="14" t="s">
        <v>93</v>
      </c>
      <c r="O14" s="180"/>
      <c r="P14" s="170" t="s">
        <v>88</v>
      </c>
      <c r="Q14" s="24" t="s">
        <v>185</v>
      </c>
      <c r="R14" s="24"/>
      <c r="S14" s="9">
        <v>15</v>
      </c>
      <c r="T14" s="24" t="s">
        <v>13</v>
      </c>
      <c r="U14" s="9">
        <v>11</v>
      </c>
      <c r="V14" s="170" t="s">
        <v>163</v>
      </c>
      <c r="W14" s="15" t="s">
        <v>162</v>
      </c>
      <c r="X14" s="35"/>
      <c r="Y14" s="35">
        <v>13</v>
      </c>
      <c r="Z14" s="10" t="s">
        <v>86</v>
      </c>
      <c r="AA14" s="323"/>
      <c r="AB14" s="202" t="s">
        <v>198</v>
      </c>
      <c r="AC14" s="229"/>
      <c r="AD14" s="202" t="s">
        <v>12</v>
      </c>
      <c r="AE14" s="7">
        <f t="shared" si="0"/>
        <v>1</v>
      </c>
      <c r="AF14" s="7">
        <f t="shared" si="1"/>
        <v>0</v>
      </c>
      <c r="AG14" s="7">
        <f t="shared" si="2"/>
        <v>1</v>
      </c>
      <c r="AH14" s="7">
        <f t="shared" si="3"/>
        <v>0</v>
      </c>
      <c r="AI14" s="7">
        <f t="shared" si="4"/>
        <v>1</v>
      </c>
      <c r="AJ14" s="7"/>
      <c r="AK14" s="154">
        <f t="shared" si="5"/>
        <v>0</v>
      </c>
      <c r="AL14" s="13">
        <f t="shared" si="6"/>
        <v>1</v>
      </c>
      <c r="AM14" s="13">
        <f t="shared" si="7"/>
        <v>0</v>
      </c>
      <c r="AN14" s="154">
        <f t="shared" si="8"/>
        <v>1</v>
      </c>
      <c r="AO14" s="7">
        <f t="shared" si="9"/>
        <v>1</v>
      </c>
      <c r="AP14" s="157">
        <f t="shared" si="10"/>
        <v>0</v>
      </c>
      <c r="AQ14" s="157">
        <f t="shared" si="11"/>
        <v>0</v>
      </c>
      <c r="AR14" s="157">
        <f t="shared" si="12"/>
        <v>0</v>
      </c>
      <c r="AS14" s="7">
        <f t="shared" si="13"/>
        <v>1</v>
      </c>
      <c r="AT14" s="7">
        <f t="shared" si="14"/>
        <v>0</v>
      </c>
      <c r="AU14" s="7">
        <f t="shared" si="15"/>
        <v>0</v>
      </c>
      <c r="AV14" s="154">
        <f t="shared" si="16"/>
        <v>0</v>
      </c>
      <c r="AW14" s="7">
        <f t="shared" si="17"/>
        <v>1</v>
      </c>
      <c r="AX14" s="7">
        <f t="shared" si="18"/>
        <v>0</v>
      </c>
      <c r="AY14" s="154">
        <f t="shared" si="19"/>
        <v>0</v>
      </c>
      <c r="AZ14" s="154">
        <f t="shared" si="20"/>
        <v>1</v>
      </c>
      <c r="BA14" s="13">
        <f t="shared" si="21"/>
        <v>1</v>
      </c>
      <c r="BC14" s="8"/>
    </row>
    <row r="15" spans="1:57" ht="20.25" customHeight="1">
      <c r="A15" s="283"/>
      <c r="B15" s="11">
        <v>4</v>
      </c>
      <c r="C15" s="180"/>
      <c r="D15" s="9" t="s">
        <v>87</v>
      </c>
      <c r="E15" s="24" t="s">
        <v>90</v>
      </c>
      <c r="F15" s="24"/>
      <c r="G15" s="9">
        <v>35</v>
      </c>
      <c r="H15" s="24" t="s">
        <v>21</v>
      </c>
      <c r="I15" s="24"/>
      <c r="J15" s="175">
        <v>13</v>
      </c>
      <c r="K15" s="24" t="s">
        <v>86</v>
      </c>
      <c r="L15" s="24"/>
      <c r="M15" s="9">
        <v>34</v>
      </c>
      <c r="N15" s="12" t="s">
        <v>93</v>
      </c>
      <c r="O15" s="180"/>
      <c r="P15" s="9">
        <v>22</v>
      </c>
      <c r="Q15" s="24" t="s">
        <v>185</v>
      </c>
      <c r="R15" s="24"/>
      <c r="S15" s="9"/>
      <c r="T15" s="212">
        <v>2</v>
      </c>
      <c r="U15" s="24"/>
      <c r="V15" s="175"/>
      <c r="W15" s="24" t="s">
        <v>29</v>
      </c>
      <c r="X15" s="24"/>
      <c r="Y15" s="9"/>
      <c r="Z15" s="6" t="s">
        <v>148</v>
      </c>
      <c r="AA15" s="324"/>
      <c r="AB15" s="202" t="s">
        <v>193</v>
      </c>
      <c r="AC15" s="232"/>
      <c r="AD15" s="206" t="s">
        <v>99</v>
      </c>
      <c r="AE15" s="7">
        <f t="shared" si="0"/>
        <v>0</v>
      </c>
      <c r="AF15" s="7">
        <f t="shared" si="1"/>
        <v>0</v>
      </c>
      <c r="AG15" s="7">
        <f t="shared" si="2"/>
        <v>1</v>
      </c>
      <c r="AH15" s="7">
        <f t="shared" si="3"/>
        <v>0</v>
      </c>
      <c r="AI15" s="7">
        <f t="shared" si="4"/>
        <v>0</v>
      </c>
      <c r="AJ15" s="7"/>
      <c r="AK15" s="7">
        <f t="shared" si="5"/>
        <v>0</v>
      </c>
      <c r="AL15" s="13">
        <f t="shared" si="6"/>
        <v>1</v>
      </c>
      <c r="AM15" s="13">
        <f t="shared" si="7"/>
        <v>0</v>
      </c>
      <c r="AN15" s="7">
        <f t="shared" si="8"/>
        <v>0</v>
      </c>
      <c r="AO15" s="7">
        <f t="shared" si="9"/>
        <v>0</v>
      </c>
      <c r="AP15" s="157">
        <f t="shared" si="10"/>
        <v>0</v>
      </c>
      <c r="AQ15" s="157">
        <f t="shared" si="11"/>
        <v>0</v>
      </c>
      <c r="AR15" s="157">
        <f t="shared" si="12"/>
        <v>0</v>
      </c>
      <c r="AS15" s="7">
        <f t="shared" si="13"/>
        <v>0</v>
      </c>
      <c r="AT15" s="7">
        <f t="shared" si="14"/>
        <v>0</v>
      </c>
      <c r="AU15" s="7">
        <f t="shared" si="15"/>
        <v>0</v>
      </c>
      <c r="AV15" s="7">
        <f t="shared" si="16"/>
        <v>1</v>
      </c>
      <c r="AW15" s="7">
        <f t="shared" si="17"/>
        <v>1</v>
      </c>
      <c r="AX15" s="7">
        <f t="shared" si="18"/>
        <v>1</v>
      </c>
      <c r="AY15" s="7">
        <f t="shared" si="19"/>
        <v>0</v>
      </c>
      <c r="AZ15" s="7">
        <f t="shared" si="20"/>
        <v>0</v>
      </c>
      <c r="BA15" s="13">
        <f t="shared" si="21"/>
        <v>0</v>
      </c>
      <c r="BC15" s="8"/>
      <c r="BE15" s="25"/>
    </row>
    <row r="16" spans="1:55" ht="20.25" customHeight="1">
      <c r="A16" s="283"/>
      <c r="B16" s="11">
        <v>5</v>
      </c>
      <c r="C16" s="180"/>
      <c r="D16" s="9">
        <v>24</v>
      </c>
      <c r="E16" s="24" t="s">
        <v>89</v>
      </c>
      <c r="F16" s="24"/>
      <c r="G16" s="9" t="s">
        <v>87</v>
      </c>
      <c r="H16" s="24" t="s">
        <v>90</v>
      </c>
      <c r="I16" s="24"/>
      <c r="J16" s="175">
        <v>25</v>
      </c>
      <c r="K16" s="24" t="s">
        <v>20</v>
      </c>
      <c r="L16" s="24"/>
      <c r="M16" s="9">
        <v>23</v>
      </c>
      <c r="N16" s="12" t="s">
        <v>104</v>
      </c>
      <c r="O16" s="180"/>
      <c r="P16" s="9"/>
      <c r="Q16" s="214">
        <v>3</v>
      </c>
      <c r="R16" s="24"/>
      <c r="S16" s="9">
        <v>13</v>
      </c>
      <c r="T16" s="24" t="s">
        <v>86</v>
      </c>
      <c r="U16" s="24"/>
      <c r="V16" s="175"/>
      <c r="W16" s="214">
        <v>3</v>
      </c>
      <c r="X16" s="24"/>
      <c r="Y16" s="9"/>
      <c r="Z16" s="215">
        <v>3</v>
      </c>
      <c r="AA16" s="324" t="s">
        <v>194</v>
      </c>
      <c r="AB16" s="202"/>
      <c r="AC16" s="232" t="s">
        <v>72</v>
      </c>
      <c r="AD16" s="202"/>
      <c r="AE16" s="7">
        <f t="shared" si="0"/>
        <v>0</v>
      </c>
      <c r="AF16" s="7">
        <f t="shared" si="1"/>
        <v>0</v>
      </c>
      <c r="AG16" s="7">
        <f t="shared" si="2"/>
        <v>1</v>
      </c>
      <c r="AH16" s="7">
        <f t="shared" si="3"/>
        <v>0</v>
      </c>
      <c r="AI16" s="7">
        <f t="shared" si="4"/>
        <v>0</v>
      </c>
      <c r="AJ16" s="7"/>
      <c r="AK16" s="7">
        <f t="shared" si="5"/>
        <v>0</v>
      </c>
      <c r="AL16" s="13">
        <f t="shared" si="6"/>
        <v>0</v>
      </c>
      <c r="AM16" s="13">
        <f t="shared" si="7"/>
        <v>1</v>
      </c>
      <c r="AN16" s="7">
        <f t="shared" si="8"/>
        <v>1</v>
      </c>
      <c r="AO16" s="7">
        <f t="shared" si="9"/>
        <v>1</v>
      </c>
      <c r="AP16" s="157">
        <f t="shared" si="10"/>
        <v>0</v>
      </c>
      <c r="AQ16" s="157">
        <f t="shared" si="11"/>
        <v>0</v>
      </c>
      <c r="AR16" s="157">
        <f t="shared" si="12"/>
        <v>0</v>
      </c>
      <c r="AS16" s="7">
        <f t="shared" si="13"/>
        <v>0</v>
      </c>
      <c r="AT16" s="7">
        <f t="shared" si="14"/>
        <v>0</v>
      </c>
      <c r="AU16" s="7">
        <f t="shared" si="15"/>
        <v>0</v>
      </c>
      <c r="AV16" s="7">
        <f t="shared" si="16"/>
        <v>0</v>
      </c>
      <c r="AW16" s="7">
        <f t="shared" si="17"/>
        <v>0</v>
      </c>
      <c r="AX16" s="7">
        <f t="shared" si="18"/>
        <v>1</v>
      </c>
      <c r="AY16" s="7">
        <f t="shared" si="19"/>
        <v>0</v>
      </c>
      <c r="AZ16" s="7">
        <f t="shared" si="20"/>
        <v>0</v>
      </c>
      <c r="BA16" s="13">
        <f t="shared" si="21"/>
        <v>0</v>
      </c>
      <c r="BC16" s="8"/>
    </row>
    <row r="17" spans="1:55" ht="18.75" customHeight="1">
      <c r="A17" s="283"/>
      <c r="B17" s="11">
        <v>6</v>
      </c>
      <c r="C17" s="179"/>
      <c r="D17" s="171">
        <v>28</v>
      </c>
      <c r="E17" s="24" t="s">
        <v>98</v>
      </c>
      <c r="F17" s="24"/>
      <c r="G17" s="9">
        <v>25</v>
      </c>
      <c r="H17" s="24" t="s">
        <v>72</v>
      </c>
      <c r="I17" s="24" t="s">
        <v>87</v>
      </c>
      <c r="J17" s="170" t="s">
        <v>184</v>
      </c>
      <c r="K17" s="24" t="s">
        <v>167</v>
      </c>
      <c r="L17" s="24"/>
      <c r="M17" s="9">
        <v>34</v>
      </c>
      <c r="N17" s="12" t="s">
        <v>22</v>
      </c>
      <c r="O17" s="180"/>
      <c r="P17" s="171"/>
      <c r="Q17" s="214">
        <v>3</v>
      </c>
      <c r="R17" s="24"/>
      <c r="S17" s="9">
        <v>24</v>
      </c>
      <c r="T17" s="24" t="s">
        <v>104</v>
      </c>
      <c r="U17" s="24"/>
      <c r="V17" s="170"/>
      <c r="W17" s="214">
        <v>3</v>
      </c>
      <c r="X17" s="24"/>
      <c r="Y17" s="9"/>
      <c r="Z17" s="215">
        <v>3</v>
      </c>
      <c r="AA17" s="324" t="s">
        <v>194</v>
      </c>
      <c r="AB17" s="202"/>
      <c r="AC17" s="229" t="s">
        <v>154</v>
      </c>
      <c r="AD17" s="202"/>
      <c r="AE17" s="7">
        <f t="shared" si="0"/>
        <v>1</v>
      </c>
      <c r="AF17" s="7">
        <f t="shared" si="1"/>
        <v>0</v>
      </c>
      <c r="AG17" s="7">
        <f t="shared" si="2"/>
        <v>0</v>
      </c>
      <c r="AH17" s="7">
        <f t="shared" si="3"/>
        <v>0</v>
      </c>
      <c r="AI17" s="7">
        <f t="shared" si="4"/>
        <v>0</v>
      </c>
      <c r="AJ17" s="7"/>
      <c r="AK17" s="7">
        <f t="shared" si="5"/>
        <v>0</v>
      </c>
      <c r="AL17" s="13">
        <f t="shared" si="6"/>
        <v>0</v>
      </c>
      <c r="AM17" s="13">
        <f t="shared" si="7"/>
        <v>0</v>
      </c>
      <c r="AN17" s="7">
        <f t="shared" si="8"/>
        <v>1</v>
      </c>
      <c r="AO17" s="7">
        <f t="shared" si="9"/>
        <v>1</v>
      </c>
      <c r="AP17" s="157">
        <f t="shared" si="10"/>
        <v>0</v>
      </c>
      <c r="AQ17" s="157">
        <f t="shared" si="11"/>
        <v>0</v>
      </c>
      <c r="AR17" s="157">
        <f t="shared" si="12"/>
        <v>1</v>
      </c>
      <c r="AS17" s="7">
        <f t="shared" si="13"/>
        <v>0</v>
      </c>
      <c r="AT17" s="7">
        <f t="shared" si="14"/>
        <v>0</v>
      </c>
      <c r="AU17" s="7">
        <f t="shared" si="15"/>
        <v>0</v>
      </c>
      <c r="AV17" s="7">
        <f t="shared" si="16"/>
        <v>1</v>
      </c>
      <c r="AW17" s="7">
        <f t="shared" si="17"/>
        <v>0</v>
      </c>
      <c r="AX17" s="7">
        <f t="shared" si="18"/>
        <v>1</v>
      </c>
      <c r="AY17" s="7">
        <f t="shared" si="19"/>
        <v>0</v>
      </c>
      <c r="AZ17" s="7">
        <f t="shared" si="20"/>
        <v>0</v>
      </c>
      <c r="BA17" s="13">
        <f t="shared" si="21"/>
        <v>0</v>
      </c>
      <c r="BC17" s="8"/>
    </row>
    <row r="18" spans="1:55" ht="18.75" customHeight="1">
      <c r="A18" s="283"/>
      <c r="B18" s="11">
        <v>7</v>
      </c>
      <c r="C18" s="180"/>
      <c r="D18" s="165"/>
      <c r="E18" s="165" t="s">
        <v>29</v>
      </c>
      <c r="F18" s="165"/>
      <c r="G18" s="165"/>
      <c r="H18" s="165" t="s">
        <v>102</v>
      </c>
      <c r="I18" s="165"/>
      <c r="J18" s="171">
        <v>24</v>
      </c>
      <c r="K18" s="165" t="s">
        <v>20</v>
      </c>
      <c r="L18" s="165"/>
      <c r="M18" s="171">
        <v>11</v>
      </c>
      <c r="N18" s="164" t="s">
        <v>106</v>
      </c>
      <c r="O18" s="180"/>
      <c r="P18" s="171">
        <v>32</v>
      </c>
      <c r="Q18" s="24" t="s">
        <v>154</v>
      </c>
      <c r="R18" s="9"/>
      <c r="S18" s="9">
        <v>28</v>
      </c>
      <c r="T18" s="24" t="s">
        <v>174</v>
      </c>
      <c r="U18" s="24"/>
      <c r="V18" s="9">
        <v>34</v>
      </c>
      <c r="W18" s="24" t="s">
        <v>104</v>
      </c>
      <c r="X18" s="24"/>
      <c r="Y18" s="9" t="s">
        <v>9</v>
      </c>
      <c r="Z18" s="6" t="s">
        <v>28</v>
      </c>
      <c r="AA18" s="324"/>
      <c r="AB18" s="202"/>
      <c r="AC18" s="238"/>
      <c r="AD18" s="202"/>
      <c r="AE18" s="151">
        <f t="shared" si="0"/>
        <v>1</v>
      </c>
      <c r="AF18" s="7">
        <f t="shared" si="1"/>
        <v>0</v>
      </c>
      <c r="AG18" s="7">
        <f t="shared" si="2"/>
        <v>0</v>
      </c>
      <c r="AH18" s="7">
        <f t="shared" si="3"/>
        <v>0</v>
      </c>
      <c r="AI18" s="7">
        <f t="shared" si="4"/>
        <v>0</v>
      </c>
      <c r="AJ18" s="7"/>
      <c r="AK18" s="153">
        <f t="shared" si="5"/>
        <v>0</v>
      </c>
      <c r="AL18" s="13">
        <f t="shared" si="6"/>
        <v>0</v>
      </c>
      <c r="AM18" s="13">
        <f t="shared" si="7"/>
        <v>0</v>
      </c>
      <c r="AN18" s="153">
        <f t="shared" si="8"/>
        <v>1</v>
      </c>
      <c r="AO18" s="7">
        <f t="shared" si="9"/>
        <v>0</v>
      </c>
      <c r="AP18" s="157">
        <f t="shared" si="10"/>
        <v>0</v>
      </c>
      <c r="AQ18" s="157">
        <f t="shared" si="11"/>
        <v>0</v>
      </c>
      <c r="AR18" s="157">
        <f t="shared" si="12"/>
        <v>1</v>
      </c>
      <c r="AS18" s="7">
        <f t="shared" si="13"/>
        <v>0</v>
      </c>
      <c r="AT18" s="7">
        <f t="shared" si="14"/>
        <v>1</v>
      </c>
      <c r="AU18" s="7">
        <f t="shared" si="15"/>
        <v>0</v>
      </c>
      <c r="AV18" s="7">
        <f t="shared" si="16"/>
        <v>1</v>
      </c>
      <c r="AW18" s="7">
        <f t="shared" si="17"/>
        <v>0</v>
      </c>
      <c r="AX18" s="7">
        <f t="shared" si="18"/>
        <v>0</v>
      </c>
      <c r="AY18" s="153">
        <f t="shared" si="19"/>
        <v>0</v>
      </c>
      <c r="AZ18" s="151">
        <f t="shared" si="20"/>
        <v>0</v>
      </c>
      <c r="BA18" s="151">
        <f t="shared" si="21"/>
        <v>1</v>
      </c>
      <c r="BC18" s="8"/>
    </row>
    <row r="19" spans="1:55" ht="20.25" customHeight="1">
      <c r="A19" s="283"/>
      <c r="B19" s="11">
        <v>8</v>
      </c>
      <c r="C19" s="179"/>
      <c r="D19" s="165"/>
      <c r="E19" s="165" t="s">
        <v>29</v>
      </c>
      <c r="F19" s="165"/>
      <c r="G19" s="165"/>
      <c r="H19" s="165" t="s">
        <v>102</v>
      </c>
      <c r="I19" s="165"/>
      <c r="J19" s="171"/>
      <c r="K19" s="176"/>
      <c r="L19" s="165"/>
      <c r="M19" s="171">
        <v>11</v>
      </c>
      <c r="N19" s="164" t="s">
        <v>106</v>
      </c>
      <c r="O19" s="180"/>
      <c r="P19" s="171">
        <v>34</v>
      </c>
      <c r="Q19" s="24" t="s">
        <v>104</v>
      </c>
      <c r="R19" s="9"/>
      <c r="S19" s="9">
        <v>28</v>
      </c>
      <c r="T19" s="24" t="s">
        <v>174</v>
      </c>
      <c r="U19" s="9"/>
      <c r="V19" s="9"/>
      <c r="W19" s="24"/>
      <c r="X19" s="24"/>
      <c r="Y19" s="171"/>
      <c r="Z19" s="6"/>
      <c r="AA19" s="324"/>
      <c r="AB19" s="202"/>
      <c r="AC19" s="238"/>
      <c r="AD19" s="210"/>
      <c r="AE19" s="151">
        <f t="shared" si="0"/>
        <v>1</v>
      </c>
      <c r="AF19" s="7">
        <f t="shared" si="1"/>
        <v>0</v>
      </c>
      <c r="AG19" s="7">
        <f t="shared" si="2"/>
        <v>0</v>
      </c>
      <c r="AH19" s="7">
        <f t="shared" si="3"/>
        <v>0</v>
      </c>
      <c r="AI19" s="7">
        <f t="shared" si="4"/>
        <v>0</v>
      </c>
      <c r="AJ19" s="7"/>
      <c r="AK19" s="7">
        <f t="shared" si="5"/>
        <v>0</v>
      </c>
      <c r="AL19" s="13">
        <f t="shared" si="6"/>
        <v>0</v>
      </c>
      <c r="AM19" s="13">
        <f t="shared" si="7"/>
        <v>0</v>
      </c>
      <c r="AN19" s="7">
        <f t="shared" si="8"/>
        <v>0</v>
      </c>
      <c r="AO19" s="7">
        <f t="shared" si="9"/>
        <v>0</v>
      </c>
      <c r="AP19" s="157">
        <f t="shared" si="10"/>
        <v>0</v>
      </c>
      <c r="AQ19" s="157">
        <f t="shared" si="11"/>
        <v>0</v>
      </c>
      <c r="AR19" s="157">
        <f t="shared" si="12"/>
        <v>1</v>
      </c>
      <c r="AS19" s="7">
        <f t="shared" si="13"/>
        <v>0</v>
      </c>
      <c r="AT19" s="7">
        <f t="shared" si="14"/>
        <v>0</v>
      </c>
      <c r="AU19" s="7">
        <f t="shared" si="15"/>
        <v>0</v>
      </c>
      <c r="AV19" s="7">
        <f t="shared" si="16"/>
        <v>1</v>
      </c>
      <c r="AW19" s="7">
        <f t="shared" si="17"/>
        <v>0</v>
      </c>
      <c r="AX19" s="7">
        <f t="shared" si="18"/>
        <v>0</v>
      </c>
      <c r="AY19" s="7">
        <f t="shared" si="19"/>
        <v>0</v>
      </c>
      <c r="AZ19" s="151">
        <f t="shared" si="20"/>
        <v>0</v>
      </c>
      <c r="BA19" s="151">
        <f t="shared" si="21"/>
        <v>0</v>
      </c>
      <c r="BC19" s="8"/>
    </row>
    <row r="20" spans="1:55" ht="20.25" customHeight="1" thickBot="1">
      <c r="A20" s="284"/>
      <c r="B20" s="17">
        <v>9</v>
      </c>
      <c r="C20" s="182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6"/>
      <c r="O20" s="22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8"/>
      <c r="AA20" s="326"/>
      <c r="AB20" s="211"/>
      <c r="AC20" s="233"/>
      <c r="AD20" s="211"/>
      <c r="AE20" s="21">
        <f t="shared" si="0"/>
        <v>0</v>
      </c>
      <c r="AF20" s="21">
        <f t="shared" si="1"/>
        <v>0</v>
      </c>
      <c r="AG20" s="21">
        <f t="shared" si="2"/>
        <v>0</v>
      </c>
      <c r="AH20" s="21">
        <f t="shared" si="3"/>
        <v>0</v>
      </c>
      <c r="AI20" s="21">
        <f t="shared" si="4"/>
        <v>0</v>
      </c>
      <c r="AJ20" s="21"/>
      <c r="AK20" s="21">
        <f t="shared" si="5"/>
        <v>0</v>
      </c>
      <c r="AL20" s="22">
        <f t="shared" si="6"/>
        <v>0</v>
      </c>
      <c r="AM20" s="22">
        <f t="shared" si="7"/>
        <v>0</v>
      </c>
      <c r="AN20" s="21">
        <f t="shared" si="8"/>
        <v>0</v>
      </c>
      <c r="AO20" s="21">
        <f t="shared" si="9"/>
        <v>0</v>
      </c>
      <c r="AP20" s="158">
        <f t="shared" si="10"/>
        <v>0</v>
      </c>
      <c r="AQ20" s="158">
        <f t="shared" si="11"/>
        <v>0</v>
      </c>
      <c r="AR20" s="158">
        <f t="shared" si="12"/>
        <v>0</v>
      </c>
      <c r="AS20" s="21">
        <f t="shared" si="13"/>
        <v>0</v>
      </c>
      <c r="AT20" s="21">
        <f t="shared" si="14"/>
        <v>0</v>
      </c>
      <c r="AU20" s="21">
        <f t="shared" si="15"/>
        <v>0</v>
      </c>
      <c r="AV20" s="21">
        <f t="shared" si="16"/>
        <v>0</v>
      </c>
      <c r="AW20" s="21">
        <f t="shared" si="17"/>
        <v>0</v>
      </c>
      <c r="AX20" s="21">
        <f t="shared" si="18"/>
        <v>0</v>
      </c>
      <c r="AY20" s="21">
        <f t="shared" si="19"/>
        <v>0</v>
      </c>
      <c r="AZ20" s="21">
        <f t="shared" si="20"/>
        <v>0</v>
      </c>
      <c r="BA20" s="22">
        <f t="shared" si="21"/>
        <v>0</v>
      </c>
      <c r="BC20" s="8"/>
    </row>
    <row r="21" spans="1:55" ht="20.25" customHeight="1">
      <c r="A21" s="282" t="s">
        <v>24</v>
      </c>
      <c r="B21" s="186">
        <v>1</v>
      </c>
      <c r="C21" s="198" t="s">
        <v>9</v>
      </c>
      <c r="D21" s="193" t="s">
        <v>8</v>
      </c>
      <c r="E21" s="166" t="s">
        <v>97</v>
      </c>
      <c r="F21" s="4"/>
      <c r="G21" s="4">
        <v>25</v>
      </c>
      <c r="H21" s="166" t="s">
        <v>100</v>
      </c>
      <c r="I21" s="178"/>
      <c r="J21" s="4" t="s">
        <v>8</v>
      </c>
      <c r="K21" s="166" t="s">
        <v>91</v>
      </c>
      <c r="L21" s="178" t="s">
        <v>11</v>
      </c>
      <c r="M21" s="193" t="s">
        <v>8</v>
      </c>
      <c r="N21" s="29" t="s">
        <v>107</v>
      </c>
      <c r="O21" s="198"/>
      <c r="P21" s="193">
        <v>26</v>
      </c>
      <c r="Q21" s="166" t="s">
        <v>159</v>
      </c>
      <c r="R21" s="4"/>
      <c r="S21" s="4">
        <v>13</v>
      </c>
      <c r="T21" s="166" t="s">
        <v>86</v>
      </c>
      <c r="U21" s="178"/>
      <c r="V21" s="4">
        <v>31</v>
      </c>
      <c r="W21" s="166" t="s">
        <v>12</v>
      </c>
      <c r="X21" s="178"/>
      <c r="Y21" s="193">
        <v>15</v>
      </c>
      <c r="Z21" s="5" t="s">
        <v>13</v>
      </c>
      <c r="AA21" s="209"/>
      <c r="AB21" s="242"/>
      <c r="AC21" s="234" t="s">
        <v>165</v>
      </c>
      <c r="AD21" s="208" t="s">
        <v>154</v>
      </c>
      <c r="AE21" s="146">
        <f t="shared" si="0"/>
        <v>0</v>
      </c>
      <c r="AF21" s="1">
        <f t="shared" si="1"/>
        <v>0</v>
      </c>
      <c r="AG21" s="1">
        <f t="shared" si="2"/>
        <v>1</v>
      </c>
      <c r="AH21" s="1">
        <f t="shared" si="3"/>
        <v>0</v>
      </c>
      <c r="AI21" s="1">
        <f t="shared" si="4"/>
        <v>1</v>
      </c>
      <c r="AJ21" s="1"/>
      <c r="AK21" s="146">
        <f t="shared" si="5"/>
        <v>0</v>
      </c>
      <c r="AL21" s="3">
        <f t="shared" si="6"/>
        <v>0</v>
      </c>
      <c r="AM21" s="3">
        <f t="shared" si="7"/>
        <v>0</v>
      </c>
      <c r="AN21" s="1">
        <f t="shared" si="8"/>
        <v>0</v>
      </c>
      <c r="AO21" s="1">
        <f t="shared" si="9"/>
        <v>1</v>
      </c>
      <c r="AP21" s="159">
        <f t="shared" si="10"/>
        <v>1</v>
      </c>
      <c r="AQ21" s="159">
        <f t="shared" si="11"/>
        <v>0</v>
      </c>
      <c r="AR21" s="159">
        <f t="shared" si="12"/>
        <v>0</v>
      </c>
      <c r="AS21" s="1">
        <f t="shared" si="13"/>
        <v>1</v>
      </c>
      <c r="AT21" s="1">
        <f t="shared" si="14"/>
        <v>0</v>
      </c>
      <c r="AU21" s="1">
        <f t="shared" si="15"/>
        <v>0</v>
      </c>
      <c r="AV21" s="146">
        <f t="shared" si="16"/>
        <v>0</v>
      </c>
      <c r="AW21" s="1">
        <f t="shared" si="17"/>
        <v>0</v>
      </c>
      <c r="AX21" s="1">
        <f t="shared" si="18"/>
        <v>0</v>
      </c>
      <c r="AY21" s="1">
        <f t="shared" si="19"/>
        <v>1</v>
      </c>
      <c r="AZ21" s="146">
        <f t="shared" si="20"/>
        <v>3</v>
      </c>
      <c r="BA21" s="3">
        <f t="shared" si="21"/>
        <v>1</v>
      </c>
      <c r="BC21" s="8"/>
    </row>
    <row r="22" spans="1:55" ht="20.25" customHeight="1">
      <c r="A22" s="283"/>
      <c r="B22" s="11">
        <v>2</v>
      </c>
      <c r="C22" s="180" t="s">
        <v>9</v>
      </c>
      <c r="D22" s="9" t="s">
        <v>8</v>
      </c>
      <c r="E22" s="24" t="s">
        <v>97</v>
      </c>
      <c r="F22" s="9"/>
      <c r="G22" s="9">
        <v>31</v>
      </c>
      <c r="H22" s="24" t="s">
        <v>12</v>
      </c>
      <c r="I22" s="15"/>
      <c r="J22" s="9" t="s">
        <v>8</v>
      </c>
      <c r="K22" s="24" t="s">
        <v>91</v>
      </c>
      <c r="L22" s="15" t="s">
        <v>11</v>
      </c>
      <c r="M22" s="171" t="s">
        <v>8</v>
      </c>
      <c r="N22" s="12" t="s">
        <v>107</v>
      </c>
      <c r="O22" s="180"/>
      <c r="P22" s="9">
        <v>26</v>
      </c>
      <c r="Q22" s="24" t="s">
        <v>159</v>
      </c>
      <c r="R22" s="9"/>
      <c r="S22" s="9">
        <v>13</v>
      </c>
      <c r="T22" s="24" t="s">
        <v>86</v>
      </c>
      <c r="U22" s="9">
        <v>25</v>
      </c>
      <c r="V22" s="170" t="s">
        <v>163</v>
      </c>
      <c r="W22" s="15" t="s">
        <v>162</v>
      </c>
      <c r="X22" s="15"/>
      <c r="Y22" s="171">
        <v>14</v>
      </c>
      <c r="Z22" s="6" t="s">
        <v>19</v>
      </c>
      <c r="AA22" s="333" t="s">
        <v>195</v>
      </c>
      <c r="AB22" s="202" t="s">
        <v>193</v>
      </c>
      <c r="AC22" s="228" t="s">
        <v>15</v>
      </c>
      <c r="AD22" s="203" t="s">
        <v>154</v>
      </c>
      <c r="AE22" s="146">
        <f t="shared" si="0"/>
        <v>0</v>
      </c>
      <c r="AF22" s="1">
        <f t="shared" si="1"/>
        <v>0</v>
      </c>
      <c r="AG22" s="1">
        <f t="shared" si="2"/>
        <v>1</v>
      </c>
      <c r="AH22" s="1">
        <f t="shared" si="3"/>
        <v>1</v>
      </c>
      <c r="AI22" s="1">
        <f t="shared" si="4"/>
        <v>0</v>
      </c>
      <c r="AJ22" s="1"/>
      <c r="AK22" s="146">
        <f t="shared" si="5"/>
        <v>0</v>
      </c>
      <c r="AL22" s="3">
        <f t="shared" si="6"/>
        <v>0</v>
      </c>
      <c r="AM22" s="3">
        <f t="shared" si="7"/>
        <v>0</v>
      </c>
      <c r="AN22" s="1">
        <f t="shared" si="8"/>
        <v>0</v>
      </c>
      <c r="AO22" s="1">
        <f t="shared" si="9"/>
        <v>1</v>
      </c>
      <c r="AP22" s="159">
        <f t="shared" si="10"/>
        <v>1</v>
      </c>
      <c r="AQ22" s="159">
        <f t="shared" si="11"/>
        <v>0</v>
      </c>
      <c r="AR22" s="159">
        <f t="shared" si="12"/>
        <v>0</v>
      </c>
      <c r="AS22" s="1">
        <f t="shared" si="13"/>
        <v>1</v>
      </c>
      <c r="AT22" s="1">
        <f t="shared" si="14"/>
        <v>0</v>
      </c>
      <c r="AU22" s="1">
        <f t="shared" si="15"/>
        <v>0</v>
      </c>
      <c r="AV22" s="146">
        <f t="shared" si="16"/>
        <v>0</v>
      </c>
      <c r="AW22" s="1">
        <f t="shared" si="17"/>
        <v>1</v>
      </c>
      <c r="AX22" s="1">
        <f t="shared" si="18"/>
        <v>0</v>
      </c>
      <c r="AY22" s="1">
        <f t="shared" si="19"/>
        <v>1</v>
      </c>
      <c r="AZ22" s="146">
        <f t="shared" si="20"/>
        <v>3</v>
      </c>
      <c r="BA22" s="3">
        <f t="shared" si="21"/>
        <v>1</v>
      </c>
      <c r="BC22" s="8"/>
    </row>
    <row r="23" spans="1:55" ht="20.25" customHeight="1">
      <c r="A23" s="283"/>
      <c r="B23" s="11">
        <v>3</v>
      </c>
      <c r="C23" s="180"/>
      <c r="D23" s="9">
        <v>35</v>
      </c>
      <c r="E23" s="15" t="s">
        <v>21</v>
      </c>
      <c r="F23" s="9" t="s">
        <v>8</v>
      </c>
      <c r="G23" s="9" t="s">
        <v>9</v>
      </c>
      <c r="H23" s="15" t="s">
        <v>101</v>
      </c>
      <c r="I23" s="15"/>
      <c r="J23" s="171">
        <v>24</v>
      </c>
      <c r="K23" s="24" t="s">
        <v>168</v>
      </c>
      <c r="L23" s="9">
        <v>33</v>
      </c>
      <c r="M23" s="9">
        <v>28</v>
      </c>
      <c r="N23" s="12" t="s">
        <v>81</v>
      </c>
      <c r="O23" s="180"/>
      <c r="P23" s="9">
        <v>22</v>
      </c>
      <c r="Q23" s="15" t="s">
        <v>15</v>
      </c>
      <c r="R23" s="9"/>
      <c r="S23" s="9">
        <v>15</v>
      </c>
      <c r="T23" s="15" t="s">
        <v>13</v>
      </c>
      <c r="U23" s="15"/>
      <c r="V23" s="171"/>
      <c r="W23" s="24" t="s">
        <v>29</v>
      </c>
      <c r="X23" s="9"/>
      <c r="Y23" s="9"/>
      <c r="Z23" s="6" t="s">
        <v>148</v>
      </c>
      <c r="AA23" s="333" t="s">
        <v>196</v>
      </c>
      <c r="AB23" s="202" t="s">
        <v>154</v>
      </c>
      <c r="AC23" s="229" t="s">
        <v>31</v>
      </c>
      <c r="AD23" s="202" t="s">
        <v>17</v>
      </c>
      <c r="AE23" s="1">
        <f t="shared" si="0"/>
        <v>0</v>
      </c>
      <c r="AF23" s="1">
        <f t="shared" si="1"/>
        <v>0</v>
      </c>
      <c r="AG23" s="1">
        <f t="shared" si="2"/>
        <v>0</v>
      </c>
      <c r="AH23" s="1">
        <f t="shared" si="3"/>
        <v>0</v>
      </c>
      <c r="AI23" s="1">
        <f t="shared" si="4"/>
        <v>1</v>
      </c>
      <c r="AJ23" s="1"/>
      <c r="AK23" s="1">
        <f t="shared" si="5"/>
        <v>0</v>
      </c>
      <c r="AL23" s="3">
        <f t="shared" si="6"/>
        <v>1</v>
      </c>
      <c r="AM23" s="3">
        <f t="shared" si="7"/>
        <v>0</v>
      </c>
      <c r="AN23" s="1">
        <f t="shared" si="8"/>
        <v>1</v>
      </c>
      <c r="AO23" s="1">
        <f t="shared" si="9"/>
        <v>0</v>
      </c>
      <c r="AP23" s="159">
        <f t="shared" si="10"/>
        <v>0</v>
      </c>
      <c r="AQ23" s="159">
        <f t="shared" si="11"/>
        <v>0</v>
      </c>
      <c r="AR23" s="159">
        <f t="shared" si="12"/>
        <v>1</v>
      </c>
      <c r="AS23" s="1">
        <f t="shared" si="13"/>
        <v>0</v>
      </c>
      <c r="AT23" s="1">
        <f t="shared" si="14"/>
        <v>0</v>
      </c>
      <c r="AU23" s="1">
        <f t="shared" si="15"/>
        <v>1</v>
      </c>
      <c r="AV23" s="1">
        <f t="shared" si="16"/>
        <v>0</v>
      </c>
      <c r="AW23" s="1">
        <f t="shared" si="17"/>
        <v>1</v>
      </c>
      <c r="AX23" s="1">
        <f t="shared" si="18"/>
        <v>0</v>
      </c>
      <c r="AY23" s="1">
        <f t="shared" si="19"/>
        <v>0</v>
      </c>
      <c r="AZ23" s="1">
        <f t="shared" si="20"/>
        <v>1</v>
      </c>
      <c r="BA23" s="3">
        <f t="shared" si="21"/>
        <v>1</v>
      </c>
      <c r="BC23" s="8"/>
    </row>
    <row r="24" spans="1:55" ht="20.25" customHeight="1">
      <c r="A24" s="283"/>
      <c r="B24" s="11">
        <v>4</v>
      </c>
      <c r="C24" s="181"/>
      <c r="D24" s="9">
        <v>35</v>
      </c>
      <c r="E24" s="15" t="s">
        <v>21</v>
      </c>
      <c r="F24" s="9" t="s">
        <v>8</v>
      </c>
      <c r="G24" s="9" t="s">
        <v>9</v>
      </c>
      <c r="H24" s="15" t="s">
        <v>101</v>
      </c>
      <c r="I24" s="9"/>
      <c r="J24" s="171">
        <v>15</v>
      </c>
      <c r="K24" s="24" t="s">
        <v>13</v>
      </c>
      <c r="L24" s="9">
        <v>33</v>
      </c>
      <c r="M24" s="9">
        <v>28</v>
      </c>
      <c r="N24" s="12" t="s">
        <v>81</v>
      </c>
      <c r="O24" s="181"/>
      <c r="P24" s="9">
        <v>22</v>
      </c>
      <c r="Q24" s="15" t="s">
        <v>15</v>
      </c>
      <c r="R24" s="9"/>
      <c r="S24" s="9">
        <v>21</v>
      </c>
      <c r="T24" s="15" t="s">
        <v>71</v>
      </c>
      <c r="U24" s="9"/>
      <c r="V24" s="171"/>
      <c r="W24" s="24" t="s">
        <v>29</v>
      </c>
      <c r="X24" s="183"/>
      <c r="Y24" s="183"/>
      <c r="Z24" s="244" t="s">
        <v>148</v>
      </c>
      <c r="AA24" s="334" t="s">
        <v>197</v>
      </c>
      <c r="AB24" s="202" t="s">
        <v>154</v>
      </c>
      <c r="AC24" s="228" t="s">
        <v>17</v>
      </c>
      <c r="AD24" s="203"/>
      <c r="AE24" s="1">
        <f t="shared" si="0"/>
        <v>0</v>
      </c>
      <c r="AF24" s="1">
        <f t="shared" si="1"/>
        <v>0</v>
      </c>
      <c r="AG24" s="1">
        <f t="shared" si="2"/>
        <v>0</v>
      </c>
      <c r="AH24" s="1">
        <f t="shared" si="3"/>
        <v>0</v>
      </c>
      <c r="AI24" s="1">
        <f t="shared" si="4"/>
        <v>1</v>
      </c>
      <c r="AJ24" s="1"/>
      <c r="AK24" s="1">
        <f t="shared" si="5"/>
        <v>1</v>
      </c>
      <c r="AL24" s="3">
        <f t="shared" si="6"/>
        <v>1</v>
      </c>
      <c r="AM24" s="3">
        <f t="shared" si="7"/>
        <v>0</v>
      </c>
      <c r="AN24" s="1">
        <f t="shared" si="8"/>
        <v>0</v>
      </c>
      <c r="AO24" s="1">
        <f t="shared" si="9"/>
        <v>0</v>
      </c>
      <c r="AP24" s="159">
        <f t="shared" si="10"/>
        <v>0</v>
      </c>
      <c r="AQ24" s="159">
        <f t="shared" si="11"/>
        <v>0</v>
      </c>
      <c r="AR24" s="159">
        <f t="shared" si="12"/>
        <v>1</v>
      </c>
      <c r="AS24" s="1">
        <f t="shared" si="13"/>
        <v>0</v>
      </c>
      <c r="AT24" s="1">
        <f t="shared" si="14"/>
        <v>0</v>
      </c>
      <c r="AU24" s="1">
        <f t="shared" si="15"/>
        <v>1</v>
      </c>
      <c r="AV24" s="1">
        <f t="shared" si="16"/>
        <v>0</v>
      </c>
      <c r="AW24" s="1">
        <f t="shared" si="17"/>
        <v>1</v>
      </c>
      <c r="AX24" s="1">
        <f t="shared" si="18"/>
        <v>0</v>
      </c>
      <c r="AY24" s="1">
        <f t="shared" si="19"/>
        <v>0</v>
      </c>
      <c r="AZ24" s="1">
        <f t="shared" si="20"/>
        <v>1</v>
      </c>
      <c r="BA24" s="3">
        <f t="shared" si="21"/>
        <v>1</v>
      </c>
      <c r="BC24" s="8"/>
    </row>
    <row r="25" spans="1:55" ht="20.25" customHeight="1">
      <c r="A25" s="283"/>
      <c r="B25" s="11">
        <v>5</v>
      </c>
      <c r="C25" s="181"/>
      <c r="D25" s="9">
        <v>15</v>
      </c>
      <c r="E25" s="24" t="s">
        <v>13</v>
      </c>
      <c r="F25" s="9"/>
      <c r="G25" s="9">
        <v>25</v>
      </c>
      <c r="H25" s="24" t="s">
        <v>17</v>
      </c>
      <c r="I25" s="9"/>
      <c r="J25" s="171">
        <v>27</v>
      </c>
      <c r="K25" s="24" t="s">
        <v>77</v>
      </c>
      <c r="L25" s="9"/>
      <c r="M25" s="9">
        <v>32</v>
      </c>
      <c r="N25" s="12" t="s">
        <v>104</v>
      </c>
      <c r="O25" s="181"/>
      <c r="P25" s="9"/>
      <c r="Q25" s="24" t="s">
        <v>75</v>
      </c>
      <c r="R25" s="9"/>
      <c r="S25" s="9"/>
      <c r="T25" s="24" t="s">
        <v>76</v>
      </c>
      <c r="U25" s="9"/>
      <c r="V25" s="171">
        <v>34</v>
      </c>
      <c r="W25" s="24" t="s">
        <v>18</v>
      </c>
      <c r="X25" s="9">
        <v>28</v>
      </c>
      <c r="Y25" s="171">
        <v>33</v>
      </c>
      <c r="Z25" s="6" t="s">
        <v>114</v>
      </c>
      <c r="AA25" s="202" t="s">
        <v>20</v>
      </c>
      <c r="AB25" s="202" t="s">
        <v>189</v>
      </c>
      <c r="AC25" s="228" t="s">
        <v>154</v>
      </c>
      <c r="AD25" s="203"/>
      <c r="AE25" s="1">
        <f t="shared" si="0"/>
        <v>0</v>
      </c>
      <c r="AF25" s="1">
        <f t="shared" si="1"/>
        <v>0</v>
      </c>
      <c r="AG25" s="1">
        <f t="shared" si="2"/>
        <v>0</v>
      </c>
      <c r="AH25" s="1">
        <f t="shared" si="3"/>
        <v>0</v>
      </c>
      <c r="AI25" s="1">
        <f t="shared" si="4"/>
        <v>1</v>
      </c>
      <c r="AJ25" s="1"/>
      <c r="AK25" s="1">
        <f t="shared" si="5"/>
        <v>0</v>
      </c>
      <c r="AL25" s="3">
        <f t="shared" si="6"/>
        <v>0</v>
      </c>
      <c r="AM25" s="3">
        <f t="shared" si="7"/>
        <v>0</v>
      </c>
      <c r="AN25" s="1">
        <f t="shared" si="8"/>
        <v>0</v>
      </c>
      <c r="AO25" s="1">
        <f t="shared" si="9"/>
        <v>1</v>
      </c>
      <c r="AP25" s="159">
        <f t="shared" si="10"/>
        <v>0</v>
      </c>
      <c r="AQ25" s="159">
        <f t="shared" si="11"/>
        <v>1</v>
      </c>
      <c r="AR25" s="159">
        <f t="shared" si="12"/>
        <v>1</v>
      </c>
      <c r="AS25" s="1">
        <f t="shared" si="13"/>
        <v>0</v>
      </c>
      <c r="AT25" s="1">
        <f t="shared" si="14"/>
        <v>1</v>
      </c>
      <c r="AU25" s="1">
        <f t="shared" si="15"/>
        <v>1</v>
      </c>
      <c r="AV25" s="1">
        <f t="shared" si="16"/>
        <v>1</v>
      </c>
      <c r="AW25" s="1">
        <f t="shared" si="17"/>
        <v>0</v>
      </c>
      <c r="AX25" s="1">
        <f t="shared" si="18"/>
        <v>0</v>
      </c>
      <c r="AY25" s="1">
        <f t="shared" si="19"/>
        <v>0</v>
      </c>
      <c r="AZ25" s="1">
        <f t="shared" si="20"/>
        <v>0</v>
      </c>
      <c r="BA25" s="3">
        <f t="shared" si="21"/>
        <v>0</v>
      </c>
      <c r="BC25" s="8"/>
    </row>
    <row r="26" spans="1:55" ht="20.25" customHeight="1">
      <c r="A26" s="283"/>
      <c r="B26" s="11">
        <v>6</v>
      </c>
      <c r="C26" s="179"/>
      <c r="D26" s="216"/>
      <c r="E26" s="217">
        <v>5</v>
      </c>
      <c r="F26" s="218"/>
      <c r="G26" s="218"/>
      <c r="H26" s="217">
        <v>5</v>
      </c>
      <c r="I26" s="218"/>
      <c r="J26" s="216"/>
      <c r="K26" s="217">
        <v>5</v>
      </c>
      <c r="L26" s="219"/>
      <c r="M26" s="218"/>
      <c r="N26" s="220">
        <v>5</v>
      </c>
      <c r="O26" s="180"/>
      <c r="P26" s="171"/>
      <c r="Q26" s="24" t="s">
        <v>75</v>
      </c>
      <c r="R26" s="9"/>
      <c r="S26" s="9"/>
      <c r="T26" s="24" t="s">
        <v>76</v>
      </c>
      <c r="U26" s="9"/>
      <c r="V26" s="171">
        <v>34</v>
      </c>
      <c r="W26" s="24" t="s">
        <v>18</v>
      </c>
      <c r="X26" s="188">
        <v>28</v>
      </c>
      <c r="Y26" s="252">
        <v>33</v>
      </c>
      <c r="Z26" s="190" t="s">
        <v>114</v>
      </c>
      <c r="AA26" s="336" t="s">
        <v>72</v>
      </c>
      <c r="AB26" s="202"/>
      <c r="AC26" s="229"/>
      <c r="AD26" s="202"/>
      <c r="AE26" s="1">
        <f t="shared" si="0"/>
        <v>0</v>
      </c>
      <c r="AF26" s="1">
        <f t="shared" si="1"/>
        <v>0</v>
      </c>
      <c r="AG26" s="1">
        <f t="shared" si="2"/>
        <v>0</v>
      </c>
      <c r="AH26" s="1">
        <f t="shared" si="3"/>
        <v>0</v>
      </c>
      <c r="AI26" s="1">
        <f t="shared" si="4"/>
        <v>0</v>
      </c>
      <c r="AJ26" s="1"/>
      <c r="AK26" s="1">
        <f t="shared" si="5"/>
        <v>0</v>
      </c>
      <c r="AL26" s="3">
        <f t="shared" si="6"/>
        <v>0</v>
      </c>
      <c r="AM26" s="3">
        <f t="shared" si="7"/>
        <v>0</v>
      </c>
      <c r="AN26" s="1">
        <f t="shared" si="8"/>
        <v>0</v>
      </c>
      <c r="AO26" s="1">
        <f t="shared" si="9"/>
        <v>0</v>
      </c>
      <c r="AP26" s="159">
        <f t="shared" si="10"/>
        <v>0</v>
      </c>
      <c r="AQ26" s="159">
        <f t="shared" si="11"/>
        <v>0</v>
      </c>
      <c r="AR26" s="159">
        <f t="shared" si="12"/>
        <v>1</v>
      </c>
      <c r="AS26" s="1">
        <f t="shared" si="13"/>
        <v>0</v>
      </c>
      <c r="AT26" s="1">
        <f t="shared" si="14"/>
        <v>0</v>
      </c>
      <c r="AU26" s="1">
        <f t="shared" si="15"/>
        <v>1</v>
      </c>
      <c r="AV26" s="1">
        <f t="shared" si="16"/>
        <v>1</v>
      </c>
      <c r="AW26" s="1">
        <f t="shared" si="17"/>
        <v>0</v>
      </c>
      <c r="AX26" s="1">
        <f t="shared" si="18"/>
        <v>0</v>
      </c>
      <c r="AY26" s="1">
        <f t="shared" si="19"/>
        <v>0</v>
      </c>
      <c r="AZ26" s="1">
        <f t="shared" si="20"/>
        <v>0</v>
      </c>
      <c r="BA26" s="3">
        <f t="shared" si="21"/>
        <v>0</v>
      </c>
      <c r="BC26" s="8"/>
    </row>
    <row r="27" spans="1:55" ht="20.25" customHeight="1">
      <c r="A27" s="283"/>
      <c r="B27" s="11">
        <v>7</v>
      </c>
      <c r="C27" s="179"/>
      <c r="D27" s="216"/>
      <c r="E27" s="217">
        <v>5</v>
      </c>
      <c r="F27" s="218"/>
      <c r="G27" s="218"/>
      <c r="H27" s="217">
        <v>5</v>
      </c>
      <c r="I27" s="218"/>
      <c r="J27" s="216"/>
      <c r="K27" s="217">
        <v>5</v>
      </c>
      <c r="L27" s="218"/>
      <c r="M27" s="218"/>
      <c r="N27" s="220">
        <v>5</v>
      </c>
      <c r="O27" s="180"/>
      <c r="P27" s="171">
        <v>32</v>
      </c>
      <c r="Q27" s="24" t="s">
        <v>104</v>
      </c>
      <c r="R27" s="9"/>
      <c r="S27" s="9">
        <v>24</v>
      </c>
      <c r="T27" s="24" t="s">
        <v>175</v>
      </c>
      <c r="U27" s="9"/>
      <c r="V27" s="171">
        <v>25</v>
      </c>
      <c r="W27" s="24" t="s">
        <v>72</v>
      </c>
      <c r="X27" s="188"/>
      <c r="Y27" s="254">
        <v>28</v>
      </c>
      <c r="Z27" s="253" t="s">
        <v>190</v>
      </c>
      <c r="AA27" s="242"/>
      <c r="AB27" s="202"/>
      <c r="AC27" s="229"/>
      <c r="AD27" s="202"/>
      <c r="AE27" s="1">
        <f t="shared" si="0"/>
        <v>0</v>
      </c>
      <c r="AF27" s="1">
        <f t="shared" si="1"/>
        <v>0</v>
      </c>
      <c r="AG27" s="1">
        <f t="shared" si="2"/>
        <v>0</v>
      </c>
      <c r="AH27" s="1">
        <f t="shared" si="3"/>
        <v>0</v>
      </c>
      <c r="AI27" s="1">
        <f t="shared" si="4"/>
        <v>0</v>
      </c>
      <c r="AJ27" s="1"/>
      <c r="AK27" s="1">
        <f t="shared" si="5"/>
        <v>0</v>
      </c>
      <c r="AL27" s="3">
        <f t="shared" si="6"/>
        <v>0</v>
      </c>
      <c r="AM27" s="3">
        <f t="shared" si="7"/>
        <v>0</v>
      </c>
      <c r="AN27" s="1">
        <f t="shared" si="8"/>
        <v>1</v>
      </c>
      <c r="AO27" s="1">
        <f t="shared" si="9"/>
        <v>1</v>
      </c>
      <c r="AP27" s="159">
        <f t="shared" si="10"/>
        <v>0</v>
      </c>
      <c r="AQ27" s="159">
        <f t="shared" si="11"/>
        <v>0</v>
      </c>
      <c r="AR27" s="159">
        <f t="shared" si="12"/>
        <v>1</v>
      </c>
      <c r="AS27" s="1">
        <f t="shared" si="13"/>
        <v>0</v>
      </c>
      <c r="AT27" s="1">
        <f t="shared" si="14"/>
        <v>1</v>
      </c>
      <c r="AU27" s="1">
        <f t="shared" si="15"/>
        <v>0</v>
      </c>
      <c r="AV27" s="1">
        <f t="shared" si="16"/>
        <v>0</v>
      </c>
      <c r="AW27" s="1">
        <f t="shared" si="17"/>
        <v>0</v>
      </c>
      <c r="AX27" s="1">
        <f t="shared" si="18"/>
        <v>0</v>
      </c>
      <c r="AY27" s="1">
        <f t="shared" si="19"/>
        <v>0</v>
      </c>
      <c r="AZ27" s="1">
        <f t="shared" si="20"/>
        <v>0</v>
      </c>
      <c r="BA27" s="3">
        <f t="shared" si="21"/>
        <v>0</v>
      </c>
      <c r="BC27" s="8"/>
    </row>
    <row r="28" spans="1:55" ht="20.25" customHeight="1">
      <c r="A28" s="283"/>
      <c r="B28" s="11">
        <v>8</v>
      </c>
      <c r="C28" s="180"/>
      <c r="D28" s="171"/>
      <c r="E28" s="107"/>
      <c r="F28" s="9"/>
      <c r="G28" s="9"/>
      <c r="H28" s="107"/>
      <c r="I28" s="15"/>
      <c r="J28" s="9"/>
      <c r="K28" s="107"/>
      <c r="L28" s="9"/>
      <c r="M28" s="171"/>
      <c r="N28" s="163"/>
      <c r="O28" s="180"/>
      <c r="P28" s="171">
        <v>25</v>
      </c>
      <c r="Q28" s="24" t="s">
        <v>67</v>
      </c>
      <c r="R28" s="9"/>
      <c r="S28" s="9">
        <v>24</v>
      </c>
      <c r="T28" s="24" t="s">
        <v>175</v>
      </c>
      <c r="U28" s="15"/>
      <c r="V28" s="9"/>
      <c r="W28" s="24"/>
      <c r="X28" s="9"/>
      <c r="Y28" s="171">
        <v>32</v>
      </c>
      <c r="Z28" s="6" t="s">
        <v>104</v>
      </c>
      <c r="AA28" s="202"/>
      <c r="AB28" s="202"/>
      <c r="AC28" s="229"/>
      <c r="AD28" s="203"/>
      <c r="AE28" s="1">
        <f t="shared" si="0"/>
        <v>0</v>
      </c>
      <c r="AF28" s="1">
        <f t="shared" si="1"/>
        <v>0</v>
      </c>
      <c r="AG28" s="1">
        <f t="shared" si="2"/>
        <v>0</v>
      </c>
      <c r="AH28" s="1">
        <f t="shared" si="3"/>
        <v>0</v>
      </c>
      <c r="AI28" s="1">
        <f t="shared" si="4"/>
        <v>0</v>
      </c>
      <c r="AJ28" s="1"/>
      <c r="AK28" s="1">
        <f t="shared" si="5"/>
        <v>0</v>
      </c>
      <c r="AL28" s="3">
        <f t="shared" si="6"/>
        <v>0</v>
      </c>
      <c r="AM28" s="3">
        <f t="shared" si="7"/>
        <v>0</v>
      </c>
      <c r="AN28" s="1">
        <f t="shared" si="8"/>
        <v>1</v>
      </c>
      <c r="AO28" s="1">
        <f t="shared" si="9"/>
        <v>1</v>
      </c>
      <c r="AP28" s="159">
        <f t="shared" si="10"/>
        <v>0</v>
      </c>
      <c r="AQ28" s="159">
        <f t="shared" si="11"/>
        <v>0</v>
      </c>
      <c r="AR28" s="159">
        <f t="shared" si="12"/>
        <v>0</v>
      </c>
      <c r="AS28" s="1">
        <f t="shared" si="13"/>
        <v>0</v>
      </c>
      <c r="AT28" s="1">
        <f t="shared" si="14"/>
        <v>1</v>
      </c>
      <c r="AU28" s="1">
        <f t="shared" si="15"/>
        <v>0</v>
      </c>
      <c r="AV28" s="1">
        <f t="shared" si="16"/>
        <v>0</v>
      </c>
      <c r="AW28" s="1">
        <f t="shared" si="17"/>
        <v>0</v>
      </c>
      <c r="AX28" s="1">
        <f t="shared" si="18"/>
        <v>0</v>
      </c>
      <c r="AY28" s="1">
        <f t="shared" si="19"/>
        <v>0</v>
      </c>
      <c r="AZ28" s="1">
        <f t="shared" si="20"/>
        <v>0</v>
      </c>
      <c r="BA28" s="3">
        <f t="shared" si="21"/>
        <v>0</v>
      </c>
      <c r="BC28" s="8"/>
    </row>
    <row r="29" spans="1:55" ht="19.5" customHeight="1" thickBot="1">
      <c r="A29" s="284"/>
      <c r="B29" s="17">
        <v>9</v>
      </c>
      <c r="C29" s="182"/>
      <c r="D29" s="36"/>
      <c r="E29" s="19"/>
      <c r="F29" s="19"/>
      <c r="G29" s="19"/>
      <c r="H29" s="19"/>
      <c r="I29" s="19"/>
      <c r="J29" s="36"/>
      <c r="K29" s="19"/>
      <c r="L29" s="19"/>
      <c r="M29" s="36"/>
      <c r="N29" s="18"/>
      <c r="O29" s="226"/>
      <c r="P29" s="36"/>
      <c r="Q29" s="19"/>
      <c r="R29" s="19"/>
      <c r="S29" s="19"/>
      <c r="T29" s="19"/>
      <c r="U29" s="19"/>
      <c r="V29" s="36"/>
      <c r="W29" s="19"/>
      <c r="X29" s="36"/>
      <c r="Y29" s="36"/>
      <c r="Z29" s="199"/>
      <c r="AA29" s="335"/>
      <c r="AB29" s="241"/>
      <c r="AC29" s="235"/>
      <c r="AD29" s="204"/>
      <c r="AE29" s="1">
        <f t="shared" si="0"/>
        <v>0</v>
      </c>
      <c r="AF29" s="1">
        <f t="shared" si="1"/>
        <v>0</v>
      </c>
      <c r="AG29" s="1">
        <f t="shared" si="2"/>
        <v>0</v>
      </c>
      <c r="AH29" s="1">
        <f t="shared" si="3"/>
        <v>0</v>
      </c>
      <c r="AI29" s="1">
        <f t="shared" si="4"/>
        <v>0</v>
      </c>
      <c r="AJ29" s="1"/>
      <c r="AK29" s="1">
        <f t="shared" si="5"/>
        <v>0</v>
      </c>
      <c r="AL29" s="3">
        <f t="shared" si="6"/>
        <v>0</v>
      </c>
      <c r="AM29" s="3">
        <f t="shared" si="7"/>
        <v>0</v>
      </c>
      <c r="AN29" s="1">
        <f t="shared" si="8"/>
        <v>0</v>
      </c>
      <c r="AO29" s="1">
        <f t="shared" si="9"/>
        <v>0</v>
      </c>
      <c r="AP29" s="159">
        <f t="shared" si="10"/>
        <v>0</v>
      </c>
      <c r="AQ29" s="159">
        <f t="shared" si="11"/>
        <v>0</v>
      </c>
      <c r="AR29" s="159">
        <f t="shared" si="12"/>
        <v>0</v>
      </c>
      <c r="AS29" s="1">
        <f t="shared" si="13"/>
        <v>0</v>
      </c>
      <c r="AT29" s="1">
        <f t="shared" si="14"/>
        <v>0</v>
      </c>
      <c r="AU29" s="1">
        <f t="shared" si="15"/>
        <v>0</v>
      </c>
      <c r="AV29" s="1">
        <f t="shared" si="16"/>
        <v>0</v>
      </c>
      <c r="AW29" s="1">
        <f t="shared" si="17"/>
        <v>0</v>
      </c>
      <c r="AX29" s="1">
        <f t="shared" si="18"/>
        <v>0</v>
      </c>
      <c r="AY29" s="1">
        <f t="shared" si="19"/>
        <v>0</v>
      </c>
      <c r="AZ29" s="1">
        <f t="shared" si="20"/>
        <v>0</v>
      </c>
      <c r="BA29" s="3">
        <f t="shared" si="21"/>
        <v>0</v>
      </c>
      <c r="BC29" s="8"/>
    </row>
    <row r="30" spans="1:55" ht="20.25" customHeight="1">
      <c r="A30" s="282" t="s">
        <v>25</v>
      </c>
      <c r="B30" s="23">
        <v>1</v>
      </c>
      <c r="C30" s="177"/>
      <c r="D30" s="4">
        <v>15</v>
      </c>
      <c r="E30" s="166" t="s">
        <v>13</v>
      </c>
      <c r="F30" s="166"/>
      <c r="G30" s="4">
        <v>25</v>
      </c>
      <c r="H30" s="166" t="s">
        <v>77</v>
      </c>
      <c r="I30" s="166"/>
      <c r="J30" s="4">
        <v>12</v>
      </c>
      <c r="K30" s="166" t="s">
        <v>156</v>
      </c>
      <c r="L30" s="166"/>
      <c r="M30" s="4">
        <v>34</v>
      </c>
      <c r="N30" s="29" t="s">
        <v>18</v>
      </c>
      <c r="O30" s="198"/>
      <c r="P30" s="4">
        <v>22</v>
      </c>
      <c r="Q30" s="166" t="s">
        <v>15</v>
      </c>
      <c r="R30" s="4"/>
      <c r="S30" s="4">
        <v>13</v>
      </c>
      <c r="T30" s="166" t="s">
        <v>86</v>
      </c>
      <c r="U30" s="178"/>
      <c r="V30" s="4">
        <v>14</v>
      </c>
      <c r="W30" s="166" t="s">
        <v>30</v>
      </c>
      <c r="X30" s="9">
        <v>28</v>
      </c>
      <c r="Y30" s="9">
        <v>33</v>
      </c>
      <c r="Z30" s="6" t="s">
        <v>114</v>
      </c>
      <c r="AA30" s="327" t="s">
        <v>31</v>
      </c>
      <c r="AB30" s="209"/>
      <c r="AC30" s="237"/>
      <c r="AD30" s="209"/>
      <c r="AE30" s="149">
        <f t="shared" si="0"/>
        <v>0</v>
      </c>
      <c r="AF30" s="30">
        <f t="shared" si="1"/>
        <v>1</v>
      </c>
      <c r="AG30" s="30">
        <f t="shared" si="2"/>
        <v>1</v>
      </c>
      <c r="AH30" s="30">
        <f t="shared" si="3"/>
        <v>1</v>
      </c>
      <c r="AI30" s="30">
        <f t="shared" si="4"/>
        <v>1</v>
      </c>
      <c r="AJ30" s="30"/>
      <c r="AK30" s="147">
        <f t="shared" si="5"/>
        <v>0</v>
      </c>
      <c r="AL30" s="156">
        <f t="shared" si="6"/>
        <v>1</v>
      </c>
      <c r="AM30" s="156">
        <f t="shared" si="7"/>
        <v>0</v>
      </c>
      <c r="AN30" s="147">
        <f t="shared" si="8"/>
        <v>0</v>
      </c>
      <c r="AO30" s="30">
        <f t="shared" si="9"/>
        <v>1</v>
      </c>
      <c r="AP30" s="160">
        <f t="shared" si="10"/>
        <v>0</v>
      </c>
      <c r="AQ30" s="160">
        <f t="shared" si="11"/>
        <v>0</v>
      </c>
      <c r="AR30" s="160">
        <f t="shared" si="12"/>
        <v>1</v>
      </c>
      <c r="AS30" s="30">
        <f t="shared" si="13"/>
        <v>0</v>
      </c>
      <c r="AT30" s="30">
        <f t="shared" si="14"/>
        <v>0</v>
      </c>
      <c r="AU30" s="30">
        <f t="shared" si="15"/>
        <v>1</v>
      </c>
      <c r="AV30" s="30">
        <f t="shared" si="16"/>
        <v>1</v>
      </c>
      <c r="AW30" s="30">
        <f t="shared" si="17"/>
        <v>0</v>
      </c>
      <c r="AX30" s="30">
        <f t="shared" si="18"/>
        <v>0</v>
      </c>
      <c r="AY30" s="147">
        <f t="shared" si="19"/>
        <v>0</v>
      </c>
      <c r="AZ30" s="147">
        <f t="shared" si="20"/>
        <v>0</v>
      </c>
      <c r="BA30" s="149">
        <f t="shared" si="21"/>
        <v>0</v>
      </c>
      <c r="BC30" s="8"/>
    </row>
    <row r="31" spans="1:55" ht="20.25" customHeight="1">
      <c r="A31" s="285"/>
      <c r="B31" s="11">
        <v>2</v>
      </c>
      <c r="C31" s="179"/>
      <c r="D31" s="9">
        <v>15</v>
      </c>
      <c r="E31" s="24" t="s">
        <v>13</v>
      </c>
      <c r="F31" s="24"/>
      <c r="G31" s="9" t="s">
        <v>9</v>
      </c>
      <c r="H31" s="24" t="s">
        <v>27</v>
      </c>
      <c r="I31" s="24"/>
      <c r="J31" s="9">
        <v>28</v>
      </c>
      <c r="K31" s="24" t="s">
        <v>16</v>
      </c>
      <c r="L31" s="24"/>
      <c r="M31" s="9">
        <v>32</v>
      </c>
      <c r="N31" s="12" t="s">
        <v>92</v>
      </c>
      <c r="O31" s="180"/>
      <c r="P31" s="9">
        <v>22</v>
      </c>
      <c r="Q31" s="24" t="s">
        <v>15</v>
      </c>
      <c r="R31" s="9"/>
      <c r="S31" s="9">
        <v>13</v>
      </c>
      <c r="T31" s="24" t="s">
        <v>86</v>
      </c>
      <c r="U31" s="15"/>
      <c r="V31" s="9">
        <v>34</v>
      </c>
      <c r="W31" s="24" t="s">
        <v>18</v>
      </c>
      <c r="X31" s="9">
        <v>26</v>
      </c>
      <c r="Y31" s="9">
        <v>33</v>
      </c>
      <c r="Z31" s="6" t="s">
        <v>115</v>
      </c>
      <c r="AA31" s="324" t="s">
        <v>31</v>
      </c>
      <c r="AB31" s="202"/>
      <c r="AC31" s="236"/>
      <c r="AD31" s="207" t="s">
        <v>30</v>
      </c>
      <c r="AE31" s="150">
        <f t="shared" si="0"/>
        <v>0</v>
      </c>
      <c r="AF31" s="7">
        <f t="shared" si="1"/>
        <v>0</v>
      </c>
      <c r="AG31" s="7">
        <f t="shared" si="2"/>
        <v>1</v>
      </c>
      <c r="AH31" s="7">
        <f t="shared" si="3"/>
        <v>0</v>
      </c>
      <c r="AI31" s="7">
        <f t="shared" si="4"/>
        <v>1</v>
      </c>
      <c r="AJ31" s="7"/>
      <c r="AK31" s="148">
        <f t="shared" si="5"/>
        <v>0</v>
      </c>
      <c r="AL31" s="13">
        <f t="shared" si="6"/>
        <v>1</v>
      </c>
      <c r="AM31" s="13">
        <f t="shared" si="7"/>
        <v>0</v>
      </c>
      <c r="AN31" s="148">
        <f t="shared" si="8"/>
        <v>0</v>
      </c>
      <c r="AO31" s="7">
        <f t="shared" si="9"/>
        <v>0</v>
      </c>
      <c r="AP31" s="157">
        <f t="shared" si="10"/>
        <v>1</v>
      </c>
      <c r="AQ31" s="157">
        <f t="shared" si="11"/>
        <v>0</v>
      </c>
      <c r="AR31" s="157">
        <f t="shared" si="12"/>
        <v>1</v>
      </c>
      <c r="AS31" s="7">
        <f t="shared" si="13"/>
        <v>0</v>
      </c>
      <c r="AT31" s="7">
        <f t="shared" si="14"/>
        <v>1</v>
      </c>
      <c r="AU31" s="7">
        <f t="shared" si="15"/>
        <v>1</v>
      </c>
      <c r="AV31" s="7">
        <f t="shared" si="16"/>
        <v>1</v>
      </c>
      <c r="AW31" s="7">
        <f t="shared" si="17"/>
        <v>0</v>
      </c>
      <c r="AX31" s="7">
        <f t="shared" si="18"/>
        <v>0</v>
      </c>
      <c r="AY31" s="148">
        <f t="shared" si="19"/>
        <v>0</v>
      </c>
      <c r="AZ31" s="148">
        <f t="shared" si="20"/>
        <v>0</v>
      </c>
      <c r="BA31" s="150">
        <f t="shared" si="21"/>
        <v>1</v>
      </c>
      <c r="BC31" s="8"/>
    </row>
    <row r="32" spans="1:55" ht="20.25" customHeight="1">
      <c r="A32" s="285"/>
      <c r="B32" s="11">
        <v>3</v>
      </c>
      <c r="C32" s="179"/>
      <c r="D32" s="9">
        <v>26</v>
      </c>
      <c r="E32" s="24" t="s">
        <v>14</v>
      </c>
      <c r="F32" s="9"/>
      <c r="G32" s="9">
        <v>25</v>
      </c>
      <c r="H32" s="24" t="s">
        <v>17</v>
      </c>
      <c r="I32" s="9"/>
      <c r="J32" s="9">
        <v>13</v>
      </c>
      <c r="K32" s="24" t="s">
        <v>86</v>
      </c>
      <c r="L32" s="9">
        <v>33</v>
      </c>
      <c r="M32" s="9">
        <v>28</v>
      </c>
      <c r="N32" s="12" t="s">
        <v>81</v>
      </c>
      <c r="O32" s="180"/>
      <c r="P32" s="9"/>
      <c r="Q32" s="107">
        <v>8</v>
      </c>
      <c r="R32" s="15"/>
      <c r="S32" s="9">
        <v>15</v>
      </c>
      <c r="T32" s="24" t="s">
        <v>13</v>
      </c>
      <c r="U32" s="9"/>
      <c r="V32" s="9"/>
      <c r="W32" s="107">
        <v>8</v>
      </c>
      <c r="X32" s="9"/>
      <c r="Y32" s="9"/>
      <c r="Z32" s="161">
        <v>8</v>
      </c>
      <c r="AA32" s="324" t="s">
        <v>77</v>
      </c>
      <c r="AB32" s="202"/>
      <c r="AC32" s="232"/>
      <c r="AD32" s="206" t="s">
        <v>165</v>
      </c>
      <c r="AE32" s="7">
        <f t="shared" si="0"/>
        <v>0</v>
      </c>
      <c r="AF32" s="7">
        <f t="shared" si="1"/>
        <v>0</v>
      </c>
      <c r="AG32" s="7">
        <f t="shared" si="2"/>
        <v>1</v>
      </c>
      <c r="AH32" s="7">
        <f t="shared" si="3"/>
        <v>0</v>
      </c>
      <c r="AI32" s="7">
        <f t="shared" si="4"/>
        <v>1</v>
      </c>
      <c r="AJ32" s="7"/>
      <c r="AK32" s="7">
        <f t="shared" si="5"/>
        <v>0</v>
      </c>
      <c r="AL32" s="13">
        <f t="shared" si="6"/>
        <v>0</v>
      </c>
      <c r="AM32" s="13">
        <f t="shared" si="7"/>
        <v>0</v>
      </c>
      <c r="AN32" s="7">
        <f t="shared" si="8"/>
        <v>0</v>
      </c>
      <c r="AO32" s="7">
        <f t="shared" si="9"/>
        <v>1</v>
      </c>
      <c r="AP32" s="157">
        <f t="shared" si="10"/>
        <v>1</v>
      </c>
      <c r="AQ32" s="157">
        <f t="shared" si="11"/>
        <v>0</v>
      </c>
      <c r="AR32" s="157">
        <f t="shared" si="12"/>
        <v>1</v>
      </c>
      <c r="AS32" s="7">
        <f t="shared" si="13"/>
        <v>0</v>
      </c>
      <c r="AT32" s="7">
        <f t="shared" si="14"/>
        <v>0</v>
      </c>
      <c r="AU32" s="7">
        <f t="shared" si="15"/>
        <v>1</v>
      </c>
      <c r="AV32" s="162">
        <f t="shared" si="16"/>
        <v>0</v>
      </c>
      <c r="AW32" s="7">
        <f t="shared" si="17"/>
        <v>0</v>
      </c>
      <c r="AX32" s="7">
        <f t="shared" si="18"/>
        <v>0</v>
      </c>
      <c r="AY32" s="7">
        <f t="shared" si="19"/>
        <v>0</v>
      </c>
      <c r="AZ32" s="7">
        <f t="shared" si="20"/>
        <v>0</v>
      </c>
      <c r="BA32" s="13">
        <f t="shared" si="21"/>
        <v>0</v>
      </c>
      <c r="BC32" s="8"/>
    </row>
    <row r="33" spans="1:55" ht="20.25" customHeight="1">
      <c r="A33" s="285"/>
      <c r="B33" s="11">
        <v>4</v>
      </c>
      <c r="C33" s="179"/>
      <c r="D33" s="9">
        <v>32</v>
      </c>
      <c r="E33" s="24" t="s">
        <v>92</v>
      </c>
      <c r="F33" s="9"/>
      <c r="G33" s="9" t="s">
        <v>87</v>
      </c>
      <c r="H33" s="24" t="s">
        <v>66</v>
      </c>
      <c r="I33" s="9"/>
      <c r="J33" s="170" t="s">
        <v>74</v>
      </c>
      <c r="K33" s="15" t="s">
        <v>86</v>
      </c>
      <c r="L33" s="15"/>
      <c r="M33" s="170" t="s">
        <v>85</v>
      </c>
      <c r="N33" s="12" t="s">
        <v>18</v>
      </c>
      <c r="O33" s="180">
        <v>14</v>
      </c>
      <c r="P33" s="9">
        <v>12</v>
      </c>
      <c r="Q33" s="15" t="s">
        <v>149</v>
      </c>
      <c r="R33" s="9"/>
      <c r="S33" s="9"/>
      <c r="T33" s="212">
        <v>2</v>
      </c>
      <c r="U33" s="9"/>
      <c r="V33" s="170" t="s">
        <v>82</v>
      </c>
      <c r="W33" s="24" t="s">
        <v>17</v>
      </c>
      <c r="X33" s="9"/>
      <c r="Y33" s="170" t="s">
        <v>176</v>
      </c>
      <c r="Z33" s="6" t="s">
        <v>13</v>
      </c>
      <c r="AA33" s="332" t="s">
        <v>16</v>
      </c>
      <c r="AB33" s="202"/>
      <c r="AC33" s="229"/>
      <c r="AD33" s="202" t="s">
        <v>99</v>
      </c>
      <c r="AE33" s="7">
        <f t="shared" si="0"/>
        <v>0</v>
      </c>
      <c r="AF33" s="7">
        <f t="shared" si="1"/>
        <v>1</v>
      </c>
      <c r="AG33" s="7">
        <f t="shared" si="2"/>
        <v>1</v>
      </c>
      <c r="AH33" s="7">
        <f t="shared" si="3"/>
        <v>1</v>
      </c>
      <c r="AI33" s="7">
        <f t="shared" si="4"/>
        <v>1</v>
      </c>
      <c r="AJ33" s="7"/>
      <c r="AK33" s="7">
        <f t="shared" si="5"/>
        <v>0</v>
      </c>
      <c r="AL33" s="13">
        <f t="shared" si="6"/>
        <v>0</v>
      </c>
      <c r="AM33" s="13">
        <f t="shared" si="7"/>
        <v>0</v>
      </c>
      <c r="AN33" s="7">
        <f t="shared" si="8"/>
        <v>0</v>
      </c>
      <c r="AO33" s="7">
        <f t="shared" si="9"/>
        <v>1</v>
      </c>
      <c r="AP33" s="157">
        <f t="shared" si="10"/>
        <v>0</v>
      </c>
      <c r="AQ33" s="157">
        <f t="shared" si="11"/>
        <v>0</v>
      </c>
      <c r="AR33" s="157">
        <f t="shared" si="12"/>
        <v>0</v>
      </c>
      <c r="AS33" s="7">
        <f t="shared" si="13"/>
        <v>0</v>
      </c>
      <c r="AT33" s="7">
        <f t="shared" si="14"/>
        <v>1</v>
      </c>
      <c r="AU33" s="7">
        <f t="shared" si="15"/>
        <v>0</v>
      </c>
      <c r="AV33" s="7">
        <f t="shared" si="16"/>
        <v>1</v>
      </c>
      <c r="AW33" s="7">
        <f t="shared" si="17"/>
        <v>0</v>
      </c>
      <c r="AX33" s="7">
        <f t="shared" si="18"/>
        <v>1</v>
      </c>
      <c r="AY33" s="7">
        <f t="shared" si="19"/>
        <v>0</v>
      </c>
      <c r="AZ33" s="7">
        <f t="shared" si="20"/>
        <v>0</v>
      </c>
      <c r="BA33" s="13">
        <f t="shared" si="21"/>
        <v>0</v>
      </c>
      <c r="BC33" s="8"/>
    </row>
    <row r="34" spans="1:55" ht="20.25" customHeight="1">
      <c r="A34" s="285"/>
      <c r="B34" s="11">
        <v>5</v>
      </c>
      <c r="C34" s="179"/>
      <c r="D34" s="170" t="s">
        <v>87</v>
      </c>
      <c r="E34" s="24" t="s">
        <v>66</v>
      </c>
      <c r="F34" s="9"/>
      <c r="G34" s="9">
        <v>32</v>
      </c>
      <c r="H34" s="24" t="s">
        <v>92</v>
      </c>
      <c r="I34" s="9"/>
      <c r="J34" s="170" t="s">
        <v>176</v>
      </c>
      <c r="K34" s="24" t="s">
        <v>13</v>
      </c>
      <c r="L34" s="24"/>
      <c r="M34" s="9">
        <v>31</v>
      </c>
      <c r="N34" s="14" t="s">
        <v>12</v>
      </c>
      <c r="O34" s="180">
        <v>14</v>
      </c>
      <c r="P34" s="9">
        <v>12</v>
      </c>
      <c r="Q34" s="15" t="s">
        <v>149</v>
      </c>
      <c r="R34" s="9"/>
      <c r="S34" s="9"/>
      <c r="T34" s="212">
        <v>2</v>
      </c>
      <c r="U34" s="9"/>
      <c r="V34" s="170" t="s">
        <v>82</v>
      </c>
      <c r="W34" s="24" t="s">
        <v>17</v>
      </c>
      <c r="X34" s="9"/>
      <c r="Y34" s="248" t="s">
        <v>74</v>
      </c>
      <c r="Z34" s="249" t="s">
        <v>86</v>
      </c>
      <c r="AA34" s="323"/>
      <c r="AB34" s="202"/>
      <c r="AC34" s="229" t="s">
        <v>31</v>
      </c>
      <c r="AD34" s="202" t="s">
        <v>154</v>
      </c>
      <c r="AE34" s="7">
        <f t="shared" si="0"/>
        <v>0</v>
      </c>
      <c r="AF34" s="7">
        <f t="shared" si="1"/>
        <v>1</v>
      </c>
      <c r="AG34" s="7">
        <f t="shared" si="2"/>
        <v>1</v>
      </c>
      <c r="AH34" s="7">
        <f t="shared" si="3"/>
        <v>1</v>
      </c>
      <c r="AI34" s="7">
        <f t="shared" si="4"/>
        <v>1</v>
      </c>
      <c r="AJ34" s="7"/>
      <c r="AK34" s="7">
        <f t="shared" si="5"/>
        <v>0</v>
      </c>
      <c r="AL34" s="13">
        <f t="shared" si="6"/>
        <v>0</v>
      </c>
      <c r="AM34" s="13">
        <f t="shared" si="7"/>
        <v>0</v>
      </c>
      <c r="AN34" s="7">
        <f t="shared" si="8"/>
        <v>0</v>
      </c>
      <c r="AO34" s="7">
        <f t="shared" si="9"/>
        <v>1</v>
      </c>
      <c r="AP34" s="157">
        <f t="shared" si="10"/>
        <v>0</v>
      </c>
      <c r="AQ34" s="157">
        <f t="shared" si="11"/>
        <v>0</v>
      </c>
      <c r="AR34" s="157">
        <f t="shared" si="12"/>
        <v>0</v>
      </c>
      <c r="AS34" s="7">
        <f t="shared" si="13"/>
        <v>1</v>
      </c>
      <c r="AT34" s="7">
        <f t="shared" si="14"/>
        <v>1</v>
      </c>
      <c r="AU34" s="7">
        <f t="shared" si="15"/>
        <v>0</v>
      </c>
      <c r="AV34" s="7">
        <f t="shared" si="16"/>
        <v>0</v>
      </c>
      <c r="AW34" s="7">
        <f t="shared" si="17"/>
        <v>0</v>
      </c>
      <c r="AX34" s="7">
        <f t="shared" si="18"/>
        <v>1</v>
      </c>
      <c r="AY34" s="7">
        <f t="shared" si="19"/>
        <v>0</v>
      </c>
      <c r="AZ34" s="7">
        <f t="shared" si="20"/>
        <v>0</v>
      </c>
      <c r="BA34" s="13">
        <f t="shared" si="21"/>
        <v>0</v>
      </c>
      <c r="BC34" s="8"/>
    </row>
    <row r="35" spans="1:55" ht="20.25" customHeight="1">
      <c r="A35" s="285"/>
      <c r="B35" s="11">
        <v>6</v>
      </c>
      <c r="C35" s="179"/>
      <c r="D35" s="9"/>
      <c r="E35" s="24" t="s">
        <v>29</v>
      </c>
      <c r="F35" s="9"/>
      <c r="G35" s="9"/>
      <c r="H35" s="24" t="s">
        <v>102</v>
      </c>
      <c r="I35" s="15"/>
      <c r="J35" s="170" t="s">
        <v>83</v>
      </c>
      <c r="K35" s="24" t="s">
        <v>92</v>
      </c>
      <c r="L35" s="24"/>
      <c r="M35" s="9">
        <v>13</v>
      </c>
      <c r="N35" s="14" t="s">
        <v>77</v>
      </c>
      <c r="O35" s="180">
        <v>26</v>
      </c>
      <c r="P35" s="9">
        <v>12</v>
      </c>
      <c r="Q35" s="24" t="s">
        <v>177</v>
      </c>
      <c r="R35" s="9">
        <v>23</v>
      </c>
      <c r="S35" s="9">
        <v>25</v>
      </c>
      <c r="T35" s="24" t="s">
        <v>111</v>
      </c>
      <c r="U35" s="15"/>
      <c r="V35" s="170" t="s">
        <v>84</v>
      </c>
      <c r="W35" s="24" t="s">
        <v>12</v>
      </c>
      <c r="X35" s="24"/>
      <c r="Y35" s="9" t="s">
        <v>9</v>
      </c>
      <c r="Z35" s="10" t="s">
        <v>28</v>
      </c>
      <c r="AA35" s="323"/>
      <c r="AB35" s="202"/>
      <c r="AC35" s="232" t="s">
        <v>154</v>
      </c>
      <c r="AD35" s="206"/>
      <c r="AE35" s="7">
        <f t="shared" si="0"/>
        <v>0</v>
      </c>
      <c r="AF35" s="7">
        <f t="shared" si="1"/>
        <v>1</v>
      </c>
      <c r="AG35" s="7">
        <f t="shared" si="2"/>
        <v>1</v>
      </c>
      <c r="AH35" s="7">
        <f t="shared" si="3"/>
        <v>0</v>
      </c>
      <c r="AI35" s="7">
        <f t="shared" si="4"/>
        <v>0</v>
      </c>
      <c r="AJ35" s="7"/>
      <c r="AK35" s="7">
        <f t="shared" si="5"/>
        <v>0</v>
      </c>
      <c r="AL35" s="13">
        <f t="shared" si="6"/>
        <v>0</v>
      </c>
      <c r="AM35" s="13">
        <f t="shared" si="7"/>
        <v>1</v>
      </c>
      <c r="AN35" s="7">
        <f t="shared" si="8"/>
        <v>0</v>
      </c>
      <c r="AO35" s="7">
        <f t="shared" si="9"/>
        <v>1</v>
      </c>
      <c r="AP35" s="157">
        <f t="shared" si="10"/>
        <v>1</v>
      </c>
      <c r="AQ35" s="157">
        <f t="shared" si="11"/>
        <v>0</v>
      </c>
      <c r="AR35" s="157">
        <f t="shared" si="12"/>
        <v>0</v>
      </c>
      <c r="AS35" s="7">
        <f t="shared" si="13"/>
        <v>1</v>
      </c>
      <c r="AT35" s="7">
        <f t="shared" si="14"/>
        <v>1</v>
      </c>
      <c r="AU35" s="7">
        <f t="shared" si="15"/>
        <v>0</v>
      </c>
      <c r="AV35" s="7">
        <f t="shared" si="16"/>
        <v>0</v>
      </c>
      <c r="AW35" s="7">
        <f t="shared" si="17"/>
        <v>0</v>
      </c>
      <c r="AX35" s="7">
        <f t="shared" si="18"/>
        <v>0</v>
      </c>
      <c r="AY35" s="7">
        <f t="shared" si="19"/>
        <v>0</v>
      </c>
      <c r="AZ35" s="7">
        <f t="shared" si="20"/>
        <v>0</v>
      </c>
      <c r="BA35" s="13">
        <f t="shared" si="21"/>
        <v>1</v>
      </c>
      <c r="BC35" s="8"/>
    </row>
    <row r="36" spans="1:55" ht="20.25" customHeight="1">
      <c r="A36" s="285"/>
      <c r="B36" s="11">
        <v>7</v>
      </c>
      <c r="C36" s="179"/>
      <c r="D36" s="9">
        <v>12</v>
      </c>
      <c r="E36" s="24" t="s">
        <v>172</v>
      </c>
      <c r="F36" s="9"/>
      <c r="G36" s="9"/>
      <c r="H36" s="24"/>
      <c r="I36" s="15"/>
      <c r="J36" s="9" t="s">
        <v>87</v>
      </c>
      <c r="K36" s="24" t="s">
        <v>66</v>
      </c>
      <c r="L36" s="24"/>
      <c r="M36" s="9">
        <v>24</v>
      </c>
      <c r="N36" s="12" t="s">
        <v>20</v>
      </c>
      <c r="O36" s="180" t="s">
        <v>8</v>
      </c>
      <c r="P36" s="9">
        <v>11</v>
      </c>
      <c r="Q36" s="24" t="s">
        <v>109</v>
      </c>
      <c r="R36" s="9" t="s">
        <v>8</v>
      </c>
      <c r="S36" s="9">
        <v>11</v>
      </c>
      <c r="T36" s="24" t="s">
        <v>109</v>
      </c>
      <c r="U36" s="15" t="s">
        <v>8</v>
      </c>
      <c r="V36" s="9">
        <v>11</v>
      </c>
      <c r="W36" s="24" t="s">
        <v>109</v>
      </c>
      <c r="X36" s="9" t="s">
        <v>8</v>
      </c>
      <c r="Y36" s="9">
        <v>11</v>
      </c>
      <c r="Z36" s="6" t="s">
        <v>109</v>
      </c>
      <c r="AA36" s="324"/>
      <c r="AB36" s="202"/>
      <c r="AC36" s="236" t="s">
        <v>17</v>
      </c>
      <c r="AD36" s="207"/>
      <c r="AE36" s="7">
        <f t="shared" si="0"/>
        <v>4</v>
      </c>
      <c r="AF36" s="7">
        <f t="shared" si="1"/>
        <v>1</v>
      </c>
      <c r="AG36" s="7">
        <f t="shared" si="2"/>
        <v>0</v>
      </c>
      <c r="AH36" s="7">
        <f t="shared" si="3"/>
        <v>0</v>
      </c>
      <c r="AI36" s="7">
        <f t="shared" si="4"/>
        <v>0</v>
      </c>
      <c r="AJ36" s="7"/>
      <c r="AK36" s="7">
        <f t="shared" si="5"/>
        <v>0</v>
      </c>
      <c r="AL36" s="13">
        <f t="shared" si="6"/>
        <v>0</v>
      </c>
      <c r="AM36" s="13">
        <f t="shared" si="7"/>
        <v>0</v>
      </c>
      <c r="AN36" s="7">
        <f t="shared" si="8"/>
        <v>1</v>
      </c>
      <c r="AO36" s="7">
        <f t="shared" si="9"/>
        <v>0</v>
      </c>
      <c r="AP36" s="157">
        <f t="shared" si="10"/>
        <v>0</v>
      </c>
      <c r="AQ36" s="157">
        <f t="shared" si="11"/>
        <v>0</v>
      </c>
      <c r="AR36" s="157">
        <f t="shared" si="12"/>
        <v>0</v>
      </c>
      <c r="AS36" s="7">
        <f t="shared" si="13"/>
        <v>0</v>
      </c>
      <c r="AT36" s="7">
        <f t="shared" si="14"/>
        <v>0</v>
      </c>
      <c r="AU36" s="7">
        <f t="shared" si="15"/>
        <v>0</v>
      </c>
      <c r="AV36" s="7">
        <f t="shared" si="16"/>
        <v>0</v>
      </c>
      <c r="AW36" s="7">
        <f t="shared" si="17"/>
        <v>0</v>
      </c>
      <c r="AX36" s="7">
        <f t="shared" si="18"/>
        <v>1</v>
      </c>
      <c r="AY36" s="7">
        <f t="shared" si="19"/>
        <v>0</v>
      </c>
      <c r="AZ36" s="7">
        <f t="shared" si="20"/>
        <v>4</v>
      </c>
      <c r="BA36" s="13">
        <f t="shared" si="21"/>
        <v>0</v>
      </c>
      <c r="BC36" s="8"/>
    </row>
    <row r="37" spans="1:55" ht="20.25" customHeight="1">
      <c r="A37" s="285"/>
      <c r="B37" s="11">
        <v>8</v>
      </c>
      <c r="C37" s="179"/>
      <c r="D37" s="9"/>
      <c r="E37" s="24"/>
      <c r="F37" s="9"/>
      <c r="G37" s="9"/>
      <c r="H37" s="24"/>
      <c r="I37" s="15"/>
      <c r="J37" s="9">
        <v>25</v>
      </c>
      <c r="K37" s="24" t="s">
        <v>79</v>
      </c>
      <c r="L37" s="15"/>
      <c r="M37" s="9" t="s">
        <v>87</v>
      </c>
      <c r="N37" s="14" t="s">
        <v>66</v>
      </c>
      <c r="O37" s="180" t="s">
        <v>8</v>
      </c>
      <c r="P37" s="9">
        <v>11</v>
      </c>
      <c r="Q37" s="24" t="s">
        <v>109</v>
      </c>
      <c r="R37" s="9" t="s">
        <v>8</v>
      </c>
      <c r="S37" s="9">
        <v>11</v>
      </c>
      <c r="T37" s="24" t="s">
        <v>109</v>
      </c>
      <c r="U37" s="15" t="s">
        <v>8</v>
      </c>
      <c r="V37" s="9">
        <v>11</v>
      </c>
      <c r="W37" s="24" t="s">
        <v>109</v>
      </c>
      <c r="X37" s="9" t="s">
        <v>8</v>
      </c>
      <c r="Y37" s="9">
        <v>11</v>
      </c>
      <c r="Z37" s="6" t="s">
        <v>109</v>
      </c>
      <c r="AA37" s="324"/>
      <c r="AB37" s="202"/>
      <c r="AC37" s="236"/>
      <c r="AD37" s="207"/>
      <c r="AE37" s="7">
        <f t="shared" si="0"/>
        <v>4</v>
      </c>
      <c r="AF37" s="7">
        <f t="shared" si="1"/>
        <v>0</v>
      </c>
      <c r="AG37" s="7">
        <f t="shared" si="2"/>
        <v>0</v>
      </c>
      <c r="AH37" s="7">
        <f t="shared" si="3"/>
        <v>0</v>
      </c>
      <c r="AI37" s="7">
        <f t="shared" si="4"/>
        <v>0</v>
      </c>
      <c r="AJ37" s="7"/>
      <c r="AK37" s="7">
        <f t="shared" si="5"/>
        <v>0</v>
      </c>
      <c r="AL37" s="13">
        <f t="shared" si="6"/>
        <v>0</v>
      </c>
      <c r="AM37" s="13">
        <f t="shared" si="7"/>
        <v>0</v>
      </c>
      <c r="AN37" s="7">
        <f t="shared" si="8"/>
        <v>0</v>
      </c>
      <c r="AO37" s="7">
        <f t="shared" si="9"/>
        <v>1</v>
      </c>
      <c r="AP37" s="157">
        <f t="shared" si="10"/>
        <v>0</v>
      </c>
      <c r="AQ37" s="157">
        <f t="shared" si="11"/>
        <v>0</v>
      </c>
      <c r="AR37" s="157">
        <f t="shared" si="12"/>
        <v>0</v>
      </c>
      <c r="AS37" s="7">
        <f t="shared" si="13"/>
        <v>0</v>
      </c>
      <c r="AT37" s="7">
        <f t="shared" si="14"/>
        <v>0</v>
      </c>
      <c r="AU37" s="7">
        <f t="shared" si="15"/>
        <v>0</v>
      </c>
      <c r="AV37" s="7">
        <f t="shared" si="16"/>
        <v>0</v>
      </c>
      <c r="AW37" s="7">
        <f t="shared" si="17"/>
        <v>0</v>
      </c>
      <c r="AX37" s="7">
        <f t="shared" si="18"/>
        <v>1</v>
      </c>
      <c r="AY37" s="7">
        <f t="shared" si="19"/>
        <v>0</v>
      </c>
      <c r="AZ37" s="7">
        <f t="shared" si="20"/>
        <v>4</v>
      </c>
      <c r="BA37" s="13">
        <f t="shared" si="21"/>
        <v>0</v>
      </c>
      <c r="BC37" s="8"/>
    </row>
    <row r="38" spans="1:55" ht="20.25" customHeight="1" thickBot="1">
      <c r="A38" s="286"/>
      <c r="B38" s="17">
        <v>9</v>
      </c>
      <c r="C38" s="182"/>
      <c r="D38" s="36"/>
      <c r="E38" s="19"/>
      <c r="F38" s="31"/>
      <c r="G38" s="31"/>
      <c r="H38" s="19"/>
      <c r="I38" s="19"/>
      <c r="J38" s="36"/>
      <c r="K38" s="19"/>
      <c r="L38" s="19"/>
      <c r="M38" s="36"/>
      <c r="N38" s="18"/>
      <c r="O38" s="226"/>
      <c r="P38" s="36"/>
      <c r="Q38" s="19"/>
      <c r="R38" s="31"/>
      <c r="S38" s="31"/>
      <c r="T38" s="19"/>
      <c r="U38" s="19"/>
      <c r="V38" s="36"/>
      <c r="W38" s="19"/>
      <c r="X38" s="19"/>
      <c r="Y38" s="36"/>
      <c r="Z38" s="20"/>
      <c r="AA38" s="328"/>
      <c r="AB38" s="211"/>
      <c r="AC38" s="235"/>
      <c r="AD38" s="204"/>
      <c r="AE38" s="21">
        <f t="shared" si="0"/>
        <v>0</v>
      </c>
      <c r="AF38" s="21">
        <f t="shared" si="1"/>
        <v>0</v>
      </c>
      <c r="AG38" s="21">
        <f t="shared" si="2"/>
        <v>0</v>
      </c>
      <c r="AH38" s="21">
        <f t="shared" si="3"/>
        <v>0</v>
      </c>
      <c r="AI38" s="21">
        <f t="shared" si="4"/>
        <v>0</v>
      </c>
      <c r="AJ38" s="21"/>
      <c r="AK38" s="21">
        <f t="shared" si="5"/>
        <v>0</v>
      </c>
      <c r="AL38" s="22">
        <f t="shared" si="6"/>
        <v>0</v>
      </c>
      <c r="AM38" s="22">
        <f t="shared" si="7"/>
        <v>0</v>
      </c>
      <c r="AN38" s="21">
        <f t="shared" si="8"/>
        <v>0</v>
      </c>
      <c r="AO38" s="21">
        <f t="shared" si="9"/>
        <v>0</v>
      </c>
      <c r="AP38" s="158">
        <f t="shared" si="10"/>
        <v>0</v>
      </c>
      <c r="AQ38" s="158">
        <f t="shared" si="11"/>
        <v>0</v>
      </c>
      <c r="AR38" s="158">
        <f t="shared" si="12"/>
        <v>0</v>
      </c>
      <c r="AS38" s="21">
        <f t="shared" si="13"/>
        <v>0</v>
      </c>
      <c r="AT38" s="21">
        <f t="shared" si="14"/>
        <v>0</v>
      </c>
      <c r="AU38" s="21">
        <f t="shared" si="15"/>
        <v>0</v>
      </c>
      <c r="AV38" s="21">
        <f t="shared" si="16"/>
        <v>0</v>
      </c>
      <c r="AW38" s="21">
        <f t="shared" si="17"/>
        <v>0</v>
      </c>
      <c r="AX38" s="21">
        <f t="shared" si="18"/>
        <v>0</v>
      </c>
      <c r="AY38" s="21">
        <f t="shared" si="19"/>
        <v>0</v>
      </c>
      <c r="AZ38" s="21">
        <f t="shared" si="20"/>
        <v>0</v>
      </c>
      <c r="BA38" s="22">
        <f t="shared" si="21"/>
        <v>0</v>
      </c>
      <c r="BC38" s="8"/>
    </row>
    <row r="39" spans="1:55" ht="20.25" customHeight="1">
      <c r="A39" s="287" t="s">
        <v>26</v>
      </c>
      <c r="B39" s="32">
        <v>1</v>
      </c>
      <c r="C39" s="191"/>
      <c r="D39" s="188" t="s">
        <v>9</v>
      </c>
      <c r="E39" s="187" t="s">
        <v>188</v>
      </c>
      <c r="F39" s="188"/>
      <c r="G39" s="188">
        <v>12</v>
      </c>
      <c r="H39" s="189" t="s">
        <v>178</v>
      </c>
      <c r="I39" s="188"/>
      <c r="J39" s="188">
        <v>23</v>
      </c>
      <c r="K39" s="200" t="s">
        <v>160</v>
      </c>
      <c r="L39" s="188"/>
      <c r="M39" s="188"/>
      <c r="N39" s="196"/>
      <c r="O39" s="227"/>
      <c r="P39" s="188"/>
      <c r="Q39" s="187"/>
      <c r="R39" s="188"/>
      <c r="S39" s="188"/>
      <c r="T39" s="189"/>
      <c r="U39" s="188"/>
      <c r="V39" s="188"/>
      <c r="W39" s="200"/>
      <c r="X39" s="188"/>
      <c r="Y39" s="188"/>
      <c r="Z39" s="190"/>
      <c r="AA39" s="337" t="s">
        <v>199</v>
      </c>
      <c r="AB39" s="209"/>
      <c r="AC39" s="231"/>
      <c r="AD39" s="201"/>
      <c r="AE39" s="1">
        <f t="shared" si="0"/>
        <v>0</v>
      </c>
      <c r="AF39" s="1">
        <f t="shared" si="1"/>
        <v>1</v>
      </c>
      <c r="AG39" s="1">
        <f t="shared" si="2"/>
        <v>0</v>
      </c>
      <c r="AH39" s="1">
        <f t="shared" si="3"/>
        <v>0</v>
      </c>
      <c r="AI39" s="1">
        <f t="shared" si="4"/>
        <v>0</v>
      </c>
      <c r="AJ39" s="1"/>
      <c r="AK39" s="1">
        <f t="shared" si="5"/>
        <v>0</v>
      </c>
      <c r="AL39" s="3">
        <f t="shared" si="6"/>
        <v>0</v>
      </c>
      <c r="AM39" s="3">
        <f t="shared" si="7"/>
        <v>1</v>
      </c>
      <c r="AN39" s="1">
        <f t="shared" si="8"/>
        <v>0</v>
      </c>
      <c r="AO39" s="1">
        <f t="shared" si="9"/>
        <v>0</v>
      </c>
      <c r="AP39" s="159">
        <f t="shared" si="10"/>
        <v>0</v>
      </c>
      <c r="AQ39" s="159">
        <f t="shared" si="11"/>
        <v>0</v>
      </c>
      <c r="AR39" s="159">
        <f t="shared" si="12"/>
        <v>0</v>
      </c>
      <c r="AS39" s="1">
        <f t="shared" si="13"/>
        <v>0</v>
      </c>
      <c r="AT39" s="1">
        <f t="shared" si="14"/>
        <v>0</v>
      </c>
      <c r="AU39" s="1">
        <f t="shared" si="15"/>
        <v>0</v>
      </c>
      <c r="AV39" s="1">
        <f t="shared" si="16"/>
        <v>0</v>
      </c>
      <c r="AW39" s="1">
        <f t="shared" si="17"/>
        <v>0</v>
      </c>
      <c r="AX39" s="1">
        <f t="shared" si="18"/>
        <v>0</v>
      </c>
      <c r="AY39" s="1">
        <f t="shared" si="19"/>
        <v>0</v>
      </c>
      <c r="AZ39" s="1">
        <f t="shared" si="20"/>
        <v>0</v>
      </c>
      <c r="BA39" s="3">
        <f t="shared" si="21"/>
        <v>1</v>
      </c>
      <c r="BC39" s="8"/>
    </row>
    <row r="40" spans="1:55" ht="20.25" customHeight="1">
      <c r="A40" s="288"/>
      <c r="B40" s="33">
        <v>2</v>
      </c>
      <c r="C40" s="180"/>
      <c r="D40" s="9">
        <v>24</v>
      </c>
      <c r="E40" s="24" t="s">
        <v>89</v>
      </c>
      <c r="F40" s="24"/>
      <c r="G40" s="9">
        <v>31</v>
      </c>
      <c r="H40" s="24" t="s">
        <v>12</v>
      </c>
      <c r="I40" s="24"/>
      <c r="J40" s="9" t="s">
        <v>11</v>
      </c>
      <c r="K40" s="24" t="s">
        <v>31</v>
      </c>
      <c r="L40" s="24"/>
      <c r="M40" s="9">
        <v>12</v>
      </c>
      <c r="N40" s="12" t="s">
        <v>94</v>
      </c>
      <c r="O40" s="180"/>
      <c r="P40" s="9"/>
      <c r="Q40" s="213">
        <v>7</v>
      </c>
      <c r="R40" s="221"/>
      <c r="S40" s="221"/>
      <c r="T40" s="213">
        <v>7</v>
      </c>
      <c r="U40" s="221"/>
      <c r="V40" s="221"/>
      <c r="W40" s="213">
        <v>7</v>
      </c>
      <c r="X40" s="222"/>
      <c r="Y40" s="221"/>
      <c r="Z40" s="223">
        <v>7</v>
      </c>
      <c r="AA40" s="332" t="s">
        <v>193</v>
      </c>
      <c r="AB40" s="202"/>
      <c r="AC40" s="229"/>
      <c r="AD40" s="202"/>
      <c r="AE40" s="152">
        <f t="shared" si="0"/>
        <v>0</v>
      </c>
      <c r="AF40" s="1">
        <f t="shared" si="1"/>
        <v>1</v>
      </c>
      <c r="AG40" s="1">
        <f t="shared" si="2"/>
        <v>0</v>
      </c>
      <c r="AH40" s="1">
        <f t="shared" si="3"/>
        <v>0</v>
      </c>
      <c r="AI40" s="1">
        <f t="shared" si="4"/>
        <v>0</v>
      </c>
      <c r="AJ40" s="1"/>
      <c r="AK40" s="152">
        <f t="shared" si="5"/>
        <v>0</v>
      </c>
      <c r="AL40" s="3">
        <f t="shared" si="6"/>
        <v>0</v>
      </c>
      <c r="AM40" s="3">
        <f t="shared" si="7"/>
        <v>0</v>
      </c>
      <c r="AN40" s="1">
        <f t="shared" si="8"/>
        <v>1</v>
      </c>
      <c r="AO40" s="1">
        <f t="shared" si="9"/>
        <v>0</v>
      </c>
      <c r="AP40" s="159">
        <f t="shared" si="10"/>
        <v>0</v>
      </c>
      <c r="AQ40" s="159">
        <f t="shared" si="11"/>
        <v>0</v>
      </c>
      <c r="AR40" s="159">
        <f t="shared" si="12"/>
        <v>0</v>
      </c>
      <c r="AS40" s="1">
        <f t="shared" si="13"/>
        <v>1</v>
      </c>
      <c r="AT40" s="1">
        <f t="shared" si="14"/>
        <v>0</v>
      </c>
      <c r="AU40" s="1">
        <f t="shared" si="15"/>
        <v>0</v>
      </c>
      <c r="AV40" s="1">
        <f t="shared" si="16"/>
        <v>0</v>
      </c>
      <c r="AW40" s="1">
        <f t="shared" si="17"/>
        <v>0</v>
      </c>
      <c r="AX40" s="1">
        <f t="shared" si="18"/>
        <v>0</v>
      </c>
      <c r="AY40" s="152">
        <f t="shared" si="19"/>
        <v>1</v>
      </c>
      <c r="AZ40" s="152">
        <f t="shared" si="20"/>
        <v>0</v>
      </c>
      <c r="BA40" s="3">
        <f t="shared" si="21"/>
        <v>0</v>
      </c>
      <c r="BC40" s="8"/>
    </row>
    <row r="41" spans="1:55" ht="20.25" customHeight="1">
      <c r="A41" s="288"/>
      <c r="B41" s="33">
        <v>3</v>
      </c>
      <c r="C41" s="180"/>
      <c r="D41" s="9">
        <v>15</v>
      </c>
      <c r="E41" s="24" t="s">
        <v>13</v>
      </c>
      <c r="F41" s="24"/>
      <c r="G41" s="9">
        <v>24</v>
      </c>
      <c r="H41" s="24" t="s">
        <v>22</v>
      </c>
      <c r="I41" s="24"/>
      <c r="J41" s="9">
        <v>25</v>
      </c>
      <c r="K41" s="24" t="s">
        <v>20</v>
      </c>
      <c r="L41" s="24"/>
      <c r="M41" s="173" t="s">
        <v>11</v>
      </c>
      <c r="N41" s="12" t="s">
        <v>31</v>
      </c>
      <c r="O41" s="180"/>
      <c r="P41" s="9"/>
      <c r="Q41" s="213">
        <v>7</v>
      </c>
      <c r="R41" s="221"/>
      <c r="S41" s="221"/>
      <c r="T41" s="213">
        <v>7</v>
      </c>
      <c r="U41" s="221"/>
      <c r="V41" s="221"/>
      <c r="W41" s="213">
        <v>7</v>
      </c>
      <c r="X41" s="222"/>
      <c r="Y41" s="224"/>
      <c r="Z41" s="223">
        <v>7</v>
      </c>
      <c r="AA41" s="324" t="s">
        <v>200</v>
      </c>
      <c r="AB41" s="202"/>
      <c r="AC41" s="228"/>
      <c r="AD41" s="203" t="s">
        <v>12</v>
      </c>
      <c r="AE41" s="7">
        <f t="shared" si="0"/>
        <v>0</v>
      </c>
      <c r="AF41" s="7">
        <f t="shared" si="1"/>
        <v>0</v>
      </c>
      <c r="AG41" s="7">
        <f t="shared" si="2"/>
        <v>0</v>
      </c>
      <c r="AH41" s="7">
        <f t="shared" si="3"/>
        <v>0</v>
      </c>
      <c r="AI41" s="7">
        <f t="shared" si="4"/>
        <v>1</v>
      </c>
      <c r="AJ41" s="7"/>
      <c r="AK41" s="153">
        <f t="shared" si="5"/>
        <v>0</v>
      </c>
      <c r="AL41" s="13">
        <f t="shared" si="6"/>
        <v>0</v>
      </c>
      <c r="AM41" s="13">
        <f t="shared" si="7"/>
        <v>0</v>
      </c>
      <c r="AN41" s="153">
        <f t="shared" si="8"/>
        <v>1</v>
      </c>
      <c r="AO41" s="7">
        <f t="shared" si="9"/>
        <v>1</v>
      </c>
      <c r="AP41" s="157">
        <f t="shared" si="10"/>
        <v>0</v>
      </c>
      <c r="AQ41" s="157">
        <f t="shared" si="11"/>
        <v>0</v>
      </c>
      <c r="AR41" s="157">
        <f t="shared" si="12"/>
        <v>0</v>
      </c>
      <c r="AS41" s="7">
        <f t="shared" si="13"/>
        <v>0</v>
      </c>
      <c r="AT41" s="7">
        <f t="shared" si="14"/>
        <v>0</v>
      </c>
      <c r="AU41" s="7">
        <f t="shared" si="15"/>
        <v>0</v>
      </c>
      <c r="AV41" s="7">
        <f t="shared" si="16"/>
        <v>0</v>
      </c>
      <c r="AW41" s="7">
        <f t="shared" si="17"/>
        <v>0</v>
      </c>
      <c r="AX41" s="7">
        <f t="shared" si="18"/>
        <v>0</v>
      </c>
      <c r="AY41" s="153">
        <f t="shared" si="19"/>
        <v>1</v>
      </c>
      <c r="AZ41" s="153">
        <f t="shared" si="20"/>
        <v>0</v>
      </c>
      <c r="BA41" s="13">
        <f t="shared" si="21"/>
        <v>0</v>
      </c>
      <c r="BC41" s="8"/>
    </row>
    <row r="42" spans="1:55" ht="20.25" customHeight="1">
      <c r="A42" s="288"/>
      <c r="B42" s="33">
        <v>4</v>
      </c>
      <c r="C42" s="179"/>
      <c r="D42" s="9">
        <v>14</v>
      </c>
      <c r="E42" s="24" t="s">
        <v>19</v>
      </c>
      <c r="F42" s="9"/>
      <c r="G42" s="9">
        <v>35</v>
      </c>
      <c r="H42" s="24" t="s">
        <v>21</v>
      </c>
      <c r="I42" s="9"/>
      <c r="J42" s="9">
        <v>27</v>
      </c>
      <c r="K42" s="15" t="s">
        <v>77</v>
      </c>
      <c r="L42" s="15"/>
      <c r="M42" s="9">
        <v>31</v>
      </c>
      <c r="N42" s="12" t="s">
        <v>12</v>
      </c>
      <c r="O42" s="180"/>
      <c r="P42" s="9">
        <v>25</v>
      </c>
      <c r="Q42" s="24" t="s">
        <v>67</v>
      </c>
      <c r="R42" s="9"/>
      <c r="S42" s="9"/>
      <c r="T42" s="212">
        <v>2</v>
      </c>
      <c r="U42" s="9"/>
      <c r="V42" s="9">
        <v>28</v>
      </c>
      <c r="W42" s="15" t="s">
        <v>30</v>
      </c>
      <c r="X42" s="9"/>
      <c r="Y42" s="9">
        <v>15</v>
      </c>
      <c r="Z42" s="6" t="s">
        <v>13</v>
      </c>
      <c r="AA42" s="324" t="s">
        <v>201</v>
      </c>
      <c r="AB42" s="202" t="s">
        <v>22</v>
      </c>
      <c r="AC42" s="229"/>
      <c r="AD42" s="202" t="s">
        <v>164</v>
      </c>
      <c r="AE42" s="7">
        <f t="shared" si="0"/>
        <v>0</v>
      </c>
      <c r="AF42" s="7">
        <f t="shared" si="1"/>
        <v>0</v>
      </c>
      <c r="AG42" s="7">
        <f t="shared" si="2"/>
        <v>0</v>
      </c>
      <c r="AH42" s="7">
        <f t="shared" si="3"/>
        <v>1</v>
      </c>
      <c r="AI42" s="7">
        <f t="shared" si="4"/>
        <v>1</v>
      </c>
      <c r="AJ42" s="7"/>
      <c r="AK42" s="7">
        <f t="shared" si="5"/>
        <v>0</v>
      </c>
      <c r="AL42" s="13">
        <f t="shared" si="6"/>
        <v>0</v>
      </c>
      <c r="AM42" s="13">
        <f t="shared" si="7"/>
        <v>0</v>
      </c>
      <c r="AN42" s="7">
        <f t="shared" si="8"/>
        <v>0</v>
      </c>
      <c r="AO42" s="7">
        <f t="shared" si="9"/>
        <v>1</v>
      </c>
      <c r="AP42" s="157">
        <f t="shared" si="10"/>
        <v>0</v>
      </c>
      <c r="AQ42" s="157">
        <f t="shared" si="11"/>
        <v>1</v>
      </c>
      <c r="AR42" s="157">
        <f t="shared" si="12"/>
        <v>1</v>
      </c>
      <c r="AS42" s="7">
        <f t="shared" si="13"/>
        <v>1</v>
      </c>
      <c r="AT42" s="7">
        <f t="shared" si="14"/>
        <v>0</v>
      </c>
      <c r="AU42" s="7">
        <f t="shared" si="15"/>
        <v>0</v>
      </c>
      <c r="AV42" s="7">
        <f t="shared" si="16"/>
        <v>0</v>
      </c>
      <c r="AW42" s="7">
        <f t="shared" si="17"/>
        <v>1</v>
      </c>
      <c r="AX42" s="7">
        <f t="shared" si="18"/>
        <v>0</v>
      </c>
      <c r="AY42" s="7">
        <f t="shared" si="19"/>
        <v>0</v>
      </c>
      <c r="AZ42" s="7">
        <f t="shared" si="20"/>
        <v>0</v>
      </c>
      <c r="BA42" s="13">
        <f t="shared" si="21"/>
        <v>0</v>
      </c>
      <c r="BC42" s="8"/>
    </row>
    <row r="43" spans="1:55" ht="20.25" customHeight="1">
      <c r="A43" s="288"/>
      <c r="B43" s="33">
        <v>5</v>
      </c>
      <c r="C43" s="179"/>
      <c r="D43" s="9">
        <v>35</v>
      </c>
      <c r="E43" s="15" t="s">
        <v>21</v>
      </c>
      <c r="F43" s="9"/>
      <c r="G43" s="9">
        <v>27</v>
      </c>
      <c r="H43" s="15" t="s">
        <v>30</v>
      </c>
      <c r="I43" s="24"/>
      <c r="J43" s="9"/>
      <c r="K43" s="15" t="s">
        <v>103</v>
      </c>
      <c r="L43" s="15"/>
      <c r="M43" s="9"/>
      <c r="N43" s="12" t="s">
        <v>78</v>
      </c>
      <c r="O43" s="180">
        <v>14</v>
      </c>
      <c r="P43" s="9">
        <v>12</v>
      </c>
      <c r="Q43" s="15" t="s">
        <v>149</v>
      </c>
      <c r="R43" s="9"/>
      <c r="S43" s="9"/>
      <c r="T43" s="212">
        <v>2</v>
      </c>
      <c r="U43" s="24"/>
      <c r="V43" s="9">
        <v>25</v>
      </c>
      <c r="W43" s="15" t="s">
        <v>72</v>
      </c>
      <c r="X43" s="9"/>
      <c r="Y43" s="9">
        <v>15</v>
      </c>
      <c r="Z43" s="6" t="s">
        <v>13</v>
      </c>
      <c r="AA43" s="324"/>
      <c r="AB43" s="202" t="s">
        <v>154</v>
      </c>
      <c r="AC43" s="229"/>
      <c r="AD43" s="202"/>
      <c r="AE43" s="7">
        <f t="shared" si="0"/>
        <v>0</v>
      </c>
      <c r="AF43" s="7">
        <f t="shared" si="1"/>
        <v>1</v>
      </c>
      <c r="AG43" s="7">
        <f t="shared" si="2"/>
        <v>0</v>
      </c>
      <c r="AH43" s="7">
        <f t="shared" si="3"/>
        <v>1</v>
      </c>
      <c r="AI43" s="7">
        <f t="shared" si="4"/>
        <v>1</v>
      </c>
      <c r="AJ43" s="7"/>
      <c r="AK43" s="7">
        <f t="shared" si="5"/>
        <v>0</v>
      </c>
      <c r="AL43" s="13">
        <f t="shared" si="6"/>
        <v>0</v>
      </c>
      <c r="AM43" s="13">
        <f t="shared" si="7"/>
        <v>0</v>
      </c>
      <c r="AN43" s="7">
        <f t="shared" si="8"/>
        <v>0</v>
      </c>
      <c r="AO43" s="7">
        <f t="shared" si="9"/>
        <v>1</v>
      </c>
      <c r="AP43" s="157">
        <f t="shared" si="10"/>
        <v>0</v>
      </c>
      <c r="AQ43" s="157">
        <f t="shared" si="11"/>
        <v>1</v>
      </c>
      <c r="AR43" s="157">
        <f t="shared" si="12"/>
        <v>0</v>
      </c>
      <c r="AS43" s="7">
        <f t="shared" si="13"/>
        <v>0</v>
      </c>
      <c r="AT43" s="7">
        <f t="shared" si="14"/>
        <v>0</v>
      </c>
      <c r="AU43" s="7">
        <f t="shared" si="15"/>
        <v>0</v>
      </c>
      <c r="AV43" s="7">
        <f t="shared" si="16"/>
        <v>0</v>
      </c>
      <c r="AW43" s="7">
        <f t="shared" si="17"/>
        <v>1</v>
      </c>
      <c r="AX43" s="7">
        <f t="shared" si="18"/>
        <v>0</v>
      </c>
      <c r="AY43" s="7">
        <f t="shared" si="19"/>
        <v>0</v>
      </c>
      <c r="AZ43" s="7">
        <f t="shared" si="20"/>
        <v>0</v>
      </c>
      <c r="BA43" s="13">
        <f t="shared" si="21"/>
        <v>0</v>
      </c>
      <c r="BC43" s="8"/>
    </row>
    <row r="44" spans="1:55" ht="20.25" customHeight="1">
      <c r="A44" s="288"/>
      <c r="B44" s="33">
        <v>6</v>
      </c>
      <c r="C44" s="180"/>
      <c r="D44" s="9">
        <v>25</v>
      </c>
      <c r="E44" s="15" t="s">
        <v>20</v>
      </c>
      <c r="F44" s="9"/>
      <c r="G44" s="9">
        <v>35</v>
      </c>
      <c r="H44" s="15" t="s">
        <v>21</v>
      </c>
      <c r="I44" s="24"/>
      <c r="J44" s="9"/>
      <c r="K44" s="15" t="s">
        <v>103</v>
      </c>
      <c r="L44" s="24"/>
      <c r="M44" s="9"/>
      <c r="N44" s="12" t="s">
        <v>78</v>
      </c>
      <c r="O44" s="180">
        <v>14</v>
      </c>
      <c r="P44" s="9">
        <v>12</v>
      </c>
      <c r="Q44" s="15" t="s">
        <v>149</v>
      </c>
      <c r="R44" s="9"/>
      <c r="S44" s="9">
        <v>13</v>
      </c>
      <c r="T44" s="15" t="s">
        <v>86</v>
      </c>
      <c r="U44" s="24"/>
      <c r="V44" s="9">
        <v>34</v>
      </c>
      <c r="W44" s="15" t="s">
        <v>18</v>
      </c>
      <c r="X44" s="24"/>
      <c r="Y44" s="9" t="s">
        <v>9</v>
      </c>
      <c r="Z44" s="6" t="s">
        <v>28</v>
      </c>
      <c r="AA44" s="324"/>
      <c r="AB44" s="202" t="s">
        <v>154</v>
      </c>
      <c r="AC44" s="229"/>
      <c r="AD44" s="202"/>
      <c r="AE44" s="7">
        <f t="shared" si="0"/>
        <v>0</v>
      </c>
      <c r="AF44" s="7">
        <f t="shared" si="1"/>
        <v>1</v>
      </c>
      <c r="AG44" s="7">
        <f t="shared" si="2"/>
        <v>1</v>
      </c>
      <c r="AH44" s="7">
        <f t="shared" si="3"/>
        <v>1</v>
      </c>
      <c r="AI44" s="7">
        <f t="shared" si="4"/>
        <v>0</v>
      </c>
      <c r="AJ44" s="7"/>
      <c r="AK44" s="7">
        <f t="shared" si="5"/>
        <v>0</v>
      </c>
      <c r="AL44" s="13">
        <f t="shared" si="6"/>
        <v>0</v>
      </c>
      <c r="AM44" s="13">
        <f t="shared" si="7"/>
        <v>0</v>
      </c>
      <c r="AN44" s="7">
        <f t="shared" si="8"/>
        <v>0</v>
      </c>
      <c r="AO44" s="7">
        <f t="shared" si="9"/>
        <v>1</v>
      </c>
      <c r="AP44" s="157">
        <f t="shared" si="10"/>
        <v>0</v>
      </c>
      <c r="AQ44" s="157">
        <f t="shared" si="11"/>
        <v>0</v>
      </c>
      <c r="AR44" s="157">
        <f t="shared" si="12"/>
        <v>0</v>
      </c>
      <c r="AS44" s="7">
        <f t="shared" si="13"/>
        <v>0</v>
      </c>
      <c r="AT44" s="7">
        <f t="shared" si="14"/>
        <v>0</v>
      </c>
      <c r="AU44" s="7">
        <f t="shared" si="15"/>
        <v>0</v>
      </c>
      <c r="AV44" s="7">
        <f t="shared" si="16"/>
        <v>1</v>
      </c>
      <c r="AW44" s="7">
        <f t="shared" si="17"/>
        <v>1</v>
      </c>
      <c r="AX44" s="7">
        <f t="shared" si="18"/>
        <v>0</v>
      </c>
      <c r="AY44" s="7">
        <f t="shared" si="19"/>
        <v>0</v>
      </c>
      <c r="AZ44" s="7">
        <f t="shared" si="20"/>
        <v>0</v>
      </c>
      <c r="BA44" s="13">
        <f t="shared" si="21"/>
        <v>1</v>
      </c>
      <c r="BC44" s="8"/>
    </row>
    <row r="45" spans="1:55" ht="20.25" customHeight="1">
      <c r="A45" s="288"/>
      <c r="B45" s="33">
        <v>7</v>
      </c>
      <c r="C45" s="179"/>
      <c r="D45" s="9">
        <v>15</v>
      </c>
      <c r="E45" s="15" t="s">
        <v>77</v>
      </c>
      <c r="F45" s="9"/>
      <c r="G45" s="9"/>
      <c r="H45" s="15" t="s">
        <v>95</v>
      </c>
      <c r="I45" s="24">
        <v>12</v>
      </c>
      <c r="J45" s="170" t="s">
        <v>8</v>
      </c>
      <c r="K45" s="15" t="s">
        <v>161</v>
      </c>
      <c r="L45" s="15" t="s">
        <v>8</v>
      </c>
      <c r="M45" s="9">
        <v>12</v>
      </c>
      <c r="N45" s="197" t="s">
        <v>116</v>
      </c>
      <c r="O45" s="180"/>
      <c r="P45" s="9">
        <v>32</v>
      </c>
      <c r="Q45" s="15" t="s">
        <v>154</v>
      </c>
      <c r="R45" s="9">
        <v>13</v>
      </c>
      <c r="S45" s="9">
        <v>24</v>
      </c>
      <c r="T45" s="15" t="s">
        <v>179</v>
      </c>
      <c r="U45" s="24"/>
      <c r="V45" s="170" t="s">
        <v>85</v>
      </c>
      <c r="W45" s="15" t="s">
        <v>18</v>
      </c>
      <c r="X45" s="15"/>
      <c r="Y45" s="9">
        <v>14</v>
      </c>
      <c r="Z45" s="34" t="s">
        <v>19</v>
      </c>
      <c r="AA45" s="329"/>
      <c r="AB45" s="202"/>
      <c r="AC45" s="228"/>
      <c r="AD45" s="203"/>
      <c r="AE45" s="7">
        <f t="shared" si="0"/>
        <v>0</v>
      </c>
      <c r="AF45" s="7">
        <f t="shared" si="1"/>
        <v>2</v>
      </c>
      <c r="AG45" s="7">
        <f t="shared" si="2"/>
        <v>1</v>
      </c>
      <c r="AH45" s="7">
        <f t="shared" si="3"/>
        <v>1</v>
      </c>
      <c r="AI45" s="7">
        <f t="shared" si="4"/>
        <v>1</v>
      </c>
      <c r="AJ45" s="7"/>
      <c r="AK45" s="7">
        <f t="shared" si="5"/>
        <v>0</v>
      </c>
      <c r="AL45" s="13">
        <f t="shared" si="6"/>
        <v>0</v>
      </c>
      <c r="AM45" s="13">
        <f t="shared" si="7"/>
        <v>0</v>
      </c>
      <c r="AN45" s="7">
        <f t="shared" si="8"/>
        <v>1</v>
      </c>
      <c r="AO45" s="7">
        <f t="shared" si="9"/>
        <v>0</v>
      </c>
      <c r="AP45" s="157">
        <f t="shared" si="10"/>
        <v>0</v>
      </c>
      <c r="AQ45" s="157">
        <f t="shared" si="11"/>
        <v>0</v>
      </c>
      <c r="AR45" s="157">
        <f t="shared" si="12"/>
        <v>0</v>
      </c>
      <c r="AS45" s="7">
        <f t="shared" si="13"/>
        <v>0</v>
      </c>
      <c r="AT45" s="7">
        <f t="shared" si="14"/>
        <v>1</v>
      </c>
      <c r="AU45" s="7">
        <f t="shared" si="15"/>
        <v>0</v>
      </c>
      <c r="AV45" s="7">
        <f t="shared" si="16"/>
        <v>1</v>
      </c>
      <c r="AW45" s="7">
        <f t="shared" si="17"/>
        <v>0</v>
      </c>
      <c r="AX45" s="7">
        <f t="shared" si="18"/>
        <v>0</v>
      </c>
      <c r="AY45" s="7">
        <f t="shared" si="19"/>
        <v>0</v>
      </c>
      <c r="AZ45" s="7">
        <f t="shared" si="20"/>
        <v>2</v>
      </c>
      <c r="BA45" s="13">
        <f t="shared" si="21"/>
        <v>0</v>
      </c>
      <c r="BC45" s="8"/>
    </row>
    <row r="46" spans="1:55" ht="20.25" customHeight="1">
      <c r="A46" s="288"/>
      <c r="B46" s="33">
        <v>8</v>
      </c>
      <c r="C46" s="179"/>
      <c r="D46" s="9"/>
      <c r="E46" s="172"/>
      <c r="F46" s="35"/>
      <c r="G46" s="35"/>
      <c r="H46" s="172" t="s">
        <v>95</v>
      </c>
      <c r="I46" s="174"/>
      <c r="J46" s="9" t="s">
        <v>8</v>
      </c>
      <c r="K46" s="15" t="s">
        <v>157</v>
      </c>
      <c r="L46" s="15" t="s">
        <v>8</v>
      </c>
      <c r="M46" s="9"/>
      <c r="N46" s="12" t="s">
        <v>117</v>
      </c>
      <c r="O46" s="180"/>
      <c r="P46" s="9">
        <v>14</v>
      </c>
      <c r="Q46" s="172" t="s">
        <v>110</v>
      </c>
      <c r="R46" s="35"/>
      <c r="S46" s="35"/>
      <c r="T46" s="172"/>
      <c r="U46" s="174"/>
      <c r="V46" s="9"/>
      <c r="W46" s="15"/>
      <c r="X46" s="15"/>
      <c r="Y46" s="9"/>
      <c r="Z46" s="6"/>
      <c r="AA46" s="338" t="s">
        <v>202</v>
      </c>
      <c r="AB46" s="202"/>
      <c r="AC46" s="228"/>
      <c r="AD46" s="203"/>
      <c r="AE46" s="7">
        <f t="shared" si="0"/>
        <v>0</v>
      </c>
      <c r="AF46" s="7">
        <f t="shared" si="1"/>
        <v>0</v>
      </c>
      <c r="AG46" s="7">
        <f t="shared" si="2"/>
        <v>0</v>
      </c>
      <c r="AH46" s="7">
        <f t="shared" si="3"/>
        <v>1</v>
      </c>
      <c r="AI46" s="7">
        <f t="shared" si="4"/>
        <v>0</v>
      </c>
      <c r="AJ46" s="7"/>
      <c r="AK46" s="7">
        <f t="shared" si="5"/>
        <v>0</v>
      </c>
      <c r="AL46" s="13">
        <f t="shared" si="6"/>
        <v>0</v>
      </c>
      <c r="AM46" s="13">
        <f t="shared" si="7"/>
        <v>0</v>
      </c>
      <c r="AN46" s="7">
        <f t="shared" si="8"/>
        <v>0</v>
      </c>
      <c r="AO46" s="7">
        <f t="shared" si="9"/>
        <v>0</v>
      </c>
      <c r="AP46" s="157">
        <f t="shared" si="10"/>
        <v>0</v>
      </c>
      <c r="AQ46" s="157">
        <f t="shared" si="11"/>
        <v>0</v>
      </c>
      <c r="AR46" s="157">
        <f t="shared" si="12"/>
        <v>0</v>
      </c>
      <c r="AS46" s="7">
        <f t="shared" si="13"/>
        <v>0</v>
      </c>
      <c r="AT46" s="7">
        <f t="shared" si="14"/>
        <v>0</v>
      </c>
      <c r="AU46" s="7">
        <f t="shared" si="15"/>
        <v>0</v>
      </c>
      <c r="AV46" s="7">
        <f t="shared" si="16"/>
        <v>0</v>
      </c>
      <c r="AW46" s="7">
        <f t="shared" si="17"/>
        <v>0</v>
      </c>
      <c r="AX46" s="7">
        <f t="shared" si="18"/>
        <v>0</v>
      </c>
      <c r="AY46" s="7">
        <f t="shared" si="19"/>
        <v>0</v>
      </c>
      <c r="AZ46" s="7">
        <f t="shared" si="20"/>
        <v>2</v>
      </c>
      <c r="BA46" s="13">
        <f t="shared" si="21"/>
        <v>0</v>
      </c>
      <c r="BC46" s="8"/>
    </row>
    <row r="47" spans="1:55" ht="20.25" customHeight="1" thickBot="1">
      <c r="A47" s="289"/>
      <c r="B47" s="155">
        <v>9</v>
      </c>
      <c r="C47" s="182"/>
      <c r="D47" s="36"/>
      <c r="E47" s="19"/>
      <c r="F47" s="36"/>
      <c r="G47" s="36"/>
      <c r="H47" s="19"/>
      <c r="I47" s="19"/>
      <c r="J47" s="36"/>
      <c r="K47" s="19"/>
      <c r="L47" s="19"/>
      <c r="M47" s="36"/>
      <c r="N47" s="18"/>
      <c r="O47" s="182"/>
      <c r="P47" s="36"/>
      <c r="Q47" s="19"/>
      <c r="R47" s="36"/>
      <c r="S47" s="36"/>
      <c r="T47" s="19"/>
      <c r="U47" s="19"/>
      <c r="V47" s="36"/>
      <c r="W47" s="19"/>
      <c r="X47" s="19"/>
      <c r="Y47" s="36"/>
      <c r="Z47" s="20"/>
      <c r="AA47" s="339" t="s">
        <v>203</v>
      </c>
      <c r="AB47" s="211"/>
      <c r="AC47" s="235"/>
      <c r="AD47" s="204"/>
      <c r="AE47" s="21">
        <f t="shared" si="0"/>
        <v>0</v>
      </c>
      <c r="AF47" s="21">
        <f t="shared" si="1"/>
        <v>0</v>
      </c>
      <c r="AG47" s="21">
        <f t="shared" si="2"/>
        <v>0</v>
      </c>
      <c r="AH47" s="21">
        <f t="shared" si="3"/>
        <v>0</v>
      </c>
      <c r="AI47" s="21">
        <f t="shared" si="4"/>
        <v>0</v>
      </c>
      <c r="AJ47" s="21"/>
      <c r="AK47" s="21">
        <f t="shared" si="5"/>
        <v>0</v>
      </c>
      <c r="AL47" s="21">
        <f t="shared" si="6"/>
        <v>0</v>
      </c>
      <c r="AM47" s="21">
        <f t="shared" si="7"/>
        <v>0</v>
      </c>
      <c r="AN47" s="21">
        <f t="shared" si="8"/>
        <v>0</v>
      </c>
      <c r="AO47" s="21">
        <f t="shared" si="9"/>
        <v>0</v>
      </c>
      <c r="AP47" s="158">
        <f t="shared" si="10"/>
        <v>0</v>
      </c>
      <c r="AQ47" s="158">
        <f t="shared" si="11"/>
        <v>0</v>
      </c>
      <c r="AR47" s="158">
        <f t="shared" si="12"/>
        <v>0</v>
      </c>
      <c r="AS47" s="21">
        <f t="shared" si="13"/>
        <v>0</v>
      </c>
      <c r="AT47" s="21">
        <f t="shared" si="14"/>
        <v>0</v>
      </c>
      <c r="AU47" s="21">
        <f t="shared" si="15"/>
        <v>0</v>
      </c>
      <c r="AV47" s="21">
        <f t="shared" si="16"/>
        <v>0</v>
      </c>
      <c r="AW47" s="21">
        <f t="shared" si="17"/>
        <v>0</v>
      </c>
      <c r="AX47" s="21">
        <f>COUNTIF(D47:Z47,"36a")</f>
        <v>0</v>
      </c>
      <c r="AY47" s="21">
        <f t="shared" si="19"/>
        <v>0</v>
      </c>
      <c r="AZ47" s="21">
        <f t="shared" si="20"/>
        <v>0</v>
      </c>
      <c r="BA47" s="22">
        <f t="shared" si="21"/>
        <v>0</v>
      </c>
      <c r="BC47" s="8"/>
    </row>
    <row r="48" spans="1:55" ht="47.25">
      <c r="A48" s="37"/>
      <c r="B48" s="38"/>
      <c r="C48" s="39"/>
      <c r="D48" s="40"/>
      <c r="E48" s="39"/>
      <c r="F48" s="39"/>
      <c r="G48" s="39"/>
      <c r="H48" s="39"/>
      <c r="I48" s="40"/>
      <c r="J48" s="39"/>
      <c r="K48" s="40"/>
      <c r="L48" s="41"/>
      <c r="M48" s="42"/>
      <c r="N48" s="43"/>
      <c r="O48" s="45"/>
      <c r="P48" s="44"/>
      <c r="Q48" s="46"/>
      <c r="S48" s="44"/>
      <c r="U48" s="44"/>
      <c r="V48" s="47"/>
      <c r="W48" s="44"/>
      <c r="Y48" s="44"/>
      <c r="BC48" s="8"/>
    </row>
    <row r="49" spans="2:14" ht="15.75">
      <c r="B49" s="38"/>
      <c r="C49" s="39"/>
      <c r="D49" s="40"/>
      <c r="E49" s="39"/>
      <c r="F49" s="39"/>
      <c r="G49" s="39"/>
      <c r="H49" s="39"/>
      <c r="I49" s="40"/>
      <c r="J49" s="39"/>
      <c r="K49" s="40"/>
      <c r="L49" s="41"/>
      <c r="M49" s="42"/>
      <c r="N49" s="41"/>
    </row>
    <row r="50" spans="2:14" ht="15.75">
      <c r="B50" s="48"/>
      <c r="C50" s="49"/>
      <c r="D50" s="50"/>
      <c r="E50" s="49"/>
      <c r="F50" s="49"/>
      <c r="G50" s="49"/>
      <c r="H50" s="49"/>
      <c r="I50" s="50"/>
      <c r="J50" s="49"/>
      <c r="K50" s="50"/>
      <c r="L50" s="49"/>
      <c r="M50" s="50"/>
      <c r="N50" s="49"/>
    </row>
    <row r="51" spans="2:14" ht="15.75">
      <c r="B51" s="48"/>
      <c r="C51" s="51"/>
      <c r="D51" s="51"/>
      <c r="E51" s="51"/>
      <c r="F51" s="51"/>
      <c r="G51" s="51"/>
      <c r="H51" s="51"/>
      <c r="I51" s="51"/>
      <c r="J51" s="51"/>
      <c r="K51" s="51"/>
      <c r="L51" s="49"/>
      <c r="M51" s="50"/>
      <c r="N51" s="49"/>
    </row>
    <row r="52" spans="2:14" ht="15.75">
      <c r="B52" s="48"/>
      <c r="C52" s="51"/>
      <c r="D52" s="40"/>
      <c r="E52" s="51"/>
      <c r="F52" s="51"/>
      <c r="G52" s="51"/>
      <c r="H52" s="51"/>
      <c r="I52" s="40"/>
      <c r="J52" s="51"/>
      <c r="K52" s="40"/>
      <c r="L52" s="49"/>
      <c r="M52" s="50"/>
      <c r="N52" s="49"/>
    </row>
    <row r="53" spans="2:14" ht="20.25">
      <c r="B53" s="48"/>
      <c r="C53" s="51"/>
      <c r="D53" s="40"/>
      <c r="E53" s="51"/>
      <c r="F53" s="51"/>
      <c r="G53" s="51"/>
      <c r="H53" s="51"/>
      <c r="I53" s="40"/>
      <c r="J53" s="51"/>
      <c r="K53" s="40"/>
      <c r="L53" s="49"/>
      <c r="M53" s="50"/>
      <c r="N53" s="52"/>
    </row>
    <row r="54" spans="2:14" ht="15.75">
      <c r="B54" s="48"/>
      <c r="C54" s="51"/>
      <c r="D54" s="40"/>
      <c r="E54" s="51"/>
      <c r="F54" s="51"/>
      <c r="G54" s="51"/>
      <c r="H54" s="51"/>
      <c r="I54" s="40"/>
      <c r="J54" s="51"/>
      <c r="K54" s="40"/>
      <c r="L54" s="49"/>
      <c r="M54" s="50"/>
      <c r="N54" s="49"/>
    </row>
    <row r="55" spans="2:14" ht="15.75">
      <c r="B55" s="48"/>
      <c r="C55" s="51"/>
      <c r="D55" s="40"/>
      <c r="E55" s="51"/>
      <c r="F55" s="51"/>
      <c r="G55" s="51"/>
      <c r="H55" s="51"/>
      <c r="I55" s="40"/>
      <c r="J55" s="51"/>
      <c r="K55" s="40"/>
      <c r="L55" s="49"/>
      <c r="M55" s="50"/>
      <c r="N55" s="49"/>
    </row>
    <row r="56" spans="2:14" ht="15.75">
      <c r="B56" s="48"/>
      <c r="C56" s="51"/>
      <c r="D56" s="40"/>
      <c r="E56" s="51"/>
      <c r="F56" s="51"/>
      <c r="G56" s="51"/>
      <c r="H56" s="51"/>
      <c r="I56" s="40"/>
      <c r="J56" s="51"/>
      <c r="K56" s="40"/>
      <c r="L56" s="49"/>
      <c r="M56" s="50"/>
      <c r="N56" s="49"/>
    </row>
    <row r="57" spans="2:14" ht="15.75">
      <c r="B57" s="48"/>
      <c r="C57" s="51"/>
      <c r="D57" s="40"/>
      <c r="E57" s="51"/>
      <c r="F57" s="51"/>
      <c r="G57" s="51"/>
      <c r="H57" s="51"/>
      <c r="I57" s="40"/>
      <c r="J57" s="51"/>
      <c r="K57" s="40"/>
      <c r="L57" s="49"/>
      <c r="M57" s="50"/>
      <c r="N57" s="49"/>
    </row>
    <row r="58" spans="2:25" ht="20.25">
      <c r="B58" s="48"/>
      <c r="C58" s="51"/>
      <c r="D58" s="40"/>
      <c r="E58" s="51"/>
      <c r="F58" s="51"/>
      <c r="G58" s="51"/>
      <c r="H58" s="51"/>
      <c r="I58" s="40"/>
      <c r="J58" s="51"/>
      <c r="K58" s="40"/>
      <c r="L58" s="49"/>
      <c r="M58" s="50"/>
      <c r="N58" s="49"/>
      <c r="Y58" s="53"/>
    </row>
    <row r="59" spans="2:14" ht="15.75">
      <c r="B59" s="54"/>
      <c r="C59" s="55"/>
      <c r="D59" s="56"/>
      <c r="E59" s="57"/>
      <c r="F59" s="57"/>
      <c r="G59" s="57"/>
      <c r="H59" s="57"/>
      <c r="I59" s="58"/>
      <c r="J59" s="59"/>
      <c r="K59" s="57"/>
      <c r="L59" s="57"/>
      <c r="M59" s="60"/>
      <c r="N59" s="61"/>
    </row>
    <row r="60" spans="2:14" ht="20.25">
      <c r="B60" s="54"/>
      <c r="C60" s="55"/>
      <c r="D60" s="62"/>
      <c r="E60" s="57"/>
      <c r="F60" s="57"/>
      <c r="G60" s="57"/>
      <c r="H60" s="57"/>
      <c r="I60" s="63"/>
      <c r="J60" s="64"/>
      <c r="K60" s="65"/>
      <c r="L60" s="65"/>
      <c r="M60" s="60"/>
      <c r="N60" s="61"/>
    </row>
    <row r="61" spans="2:14" ht="20.25">
      <c r="B61" s="54"/>
      <c r="C61" s="55"/>
      <c r="D61" s="62"/>
      <c r="E61" s="63"/>
      <c r="F61" s="63"/>
      <c r="G61" s="63"/>
      <c r="H61" s="63"/>
      <c r="I61" s="58"/>
      <c r="J61" s="56"/>
      <c r="K61" s="63"/>
      <c r="L61" s="63"/>
      <c r="M61" s="66"/>
      <c r="N61" s="67"/>
    </row>
    <row r="62" spans="2:14" ht="20.25">
      <c r="B62" s="54"/>
      <c r="C62" s="55"/>
      <c r="D62" s="62"/>
      <c r="E62" s="57"/>
      <c r="F62" s="57"/>
      <c r="G62" s="57"/>
      <c r="H62" s="57"/>
      <c r="I62" s="63"/>
      <c r="J62" s="56"/>
      <c r="K62" s="57"/>
      <c r="L62" s="57"/>
      <c r="M62" s="66"/>
      <c r="N62" s="67"/>
    </row>
    <row r="63" spans="2:14" ht="15.75">
      <c r="B63" s="54"/>
      <c r="C63" s="55"/>
      <c r="D63" s="62"/>
      <c r="E63" s="57"/>
      <c r="F63" s="57"/>
      <c r="G63" s="57"/>
      <c r="H63" s="57"/>
      <c r="I63" s="56"/>
      <c r="J63" s="56"/>
      <c r="K63" s="65"/>
      <c r="L63" s="65"/>
      <c r="M63" s="66"/>
      <c r="N63" s="67"/>
    </row>
    <row r="64" spans="2:14" ht="15.75">
      <c r="B64" s="54"/>
      <c r="C64" s="55"/>
      <c r="D64" s="62"/>
      <c r="E64" s="65"/>
      <c r="F64" s="65"/>
      <c r="G64" s="65"/>
      <c r="H64" s="65"/>
      <c r="I64" s="65"/>
      <c r="J64" s="62"/>
      <c r="K64" s="57"/>
      <c r="L64" s="57"/>
      <c r="M64" s="66"/>
      <c r="N64" s="67"/>
    </row>
    <row r="65" spans="2:14" ht="15.75">
      <c r="B65" s="54"/>
      <c r="C65" s="68"/>
      <c r="D65" s="69"/>
      <c r="E65" s="68"/>
      <c r="F65" s="68"/>
      <c r="G65" s="68"/>
      <c r="H65" s="68"/>
      <c r="I65" s="69"/>
      <c r="J65" s="68"/>
      <c r="K65" s="65"/>
      <c r="L65" s="66"/>
      <c r="M65" s="66"/>
      <c r="N65" s="67"/>
    </row>
    <row r="66" spans="2:14" ht="15.75">
      <c r="B66" s="54"/>
      <c r="C66" s="68"/>
      <c r="D66" s="69"/>
      <c r="E66" s="68"/>
      <c r="F66" s="68"/>
      <c r="G66" s="68"/>
      <c r="H66" s="68"/>
      <c r="I66" s="69"/>
      <c r="J66" s="68"/>
      <c r="K66" s="69"/>
      <c r="L66" s="66"/>
      <c r="M66" s="66"/>
      <c r="N66" s="67"/>
    </row>
    <row r="67" spans="2:14" ht="15.75">
      <c r="B67" s="54"/>
      <c r="C67" s="56"/>
      <c r="D67" s="62"/>
      <c r="E67" s="57"/>
      <c r="F67" s="57"/>
      <c r="G67" s="57"/>
      <c r="H67" s="57"/>
      <c r="I67" s="69"/>
      <c r="J67" s="68"/>
      <c r="K67" s="65"/>
      <c r="L67" s="66"/>
      <c r="M67" s="66"/>
      <c r="N67" s="67"/>
    </row>
    <row r="68" spans="2:14" ht="15.75">
      <c r="B68" s="54"/>
      <c r="C68" s="56"/>
      <c r="D68" s="56"/>
      <c r="E68" s="65"/>
      <c r="F68" s="65"/>
      <c r="G68" s="65"/>
      <c r="H68" s="65"/>
      <c r="I68" s="69"/>
      <c r="J68" s="68"/>
      <c r="K68" s="65"/>
      <c r="L68" s="66"/>
      <c r="M68" s="66"/>
      <c r="N68" s="67"/>
    </row>
    <row r="69" spans="2:14" ht="15.75">
      <c r="B69" s="54"/>
      <c r="C69" s="68"/>
      <c r="D69" s="69"/>
      <c r="E69" s="68"/>
      <c r="F69" s="68"/>
      <c r="G69" s="68"/>
      <c r="H69" s="68"/>
      <c r="I69" s="69"/>
      <c r="J69" s="68"/>
      <c r="K69" s="65"/>
      <c r="L69" s="66"/>
      <c r="M69" s="66"/>
      <c r="N69" s="67"/>
    </row>
    <row r="70" spans="2:14" ht="15">
      <c r="B70" s="66"/>
      <c r="C70" s="13"/>
      <c r="D70" s="66"/>
      <c r="E70" s="13"/>
      <c r="F70" s="13"/>
      <c r="G70" s="13"/>
      <c r="H70" s="13"/>
      <c r="I70" s="66"/>
      <c r="J70" s="70"/>
      <c r="K70" s="66"/>
      <c r="L70" s="66"/>
      <c r="M70" s="66"/>
      <c r="N70" s="67"/>
    </row>
    <row r="71" spans="2:14" ht="15.75">
      <c r="B71" s="66"/>
      <c r="C71" s="68"/>
      <c r="D71" s="69"/>
      <c r="E71" s="65"/>
      <c r="F71" s="65"/>
      <c r="G71" s="65"/>
      <c r="H71" s="65"/>
      <c r="I71" s="69"/>
      <c r="J71" s="69"/>
      <c r="K71" s="65"/>
      <c r="L71" s="66"/>
      <c r="M71" s="66"/>
      <c r="N71" s="67"/>
    </row>
    <row r="72" spans="2:14" ht="15.75">
      <c r="B72" s="66"/>
      <c r="C72" s="68"/>
      <c r="D72" s="69"/>
      <c r="E72" s="65"/>
      <c r="F72" s="65"/>
      <c r="G72" s="65"/>
      <c r="H72" s="65"/>
      <c r="I72" s="69"/>
      <c r="J72" s="69"/>
      <c r="K72" s="69"/>
      <c r="L72" s="66"/>
      <c r="M72" s="66"/>
      <c r="N72" s="67"/>
    </row>
    <row r="73" spans="2:14" ht="15.75">
      <c r="B73" s="66"/>
      <c r="C73" s="68"/>
      <c r="D73" s="69"/>
      <c r="E73" s="65"/>
      <c r="F73" s="65"/>
      <c r="G73" s="65"/>
      <c r="H73" s="65"/>
      <c r="I73" s="69"/>
      <c r="J73" s="69"/>
      <c r="K73" s="57"/>
      <c r="L73" s="66"/>
      <c r="M73" s="66"/>
      <c r="N73" s="67"/>
    </row>
    <row r="74" spans="2:14" ht="15.75">
      <c r="B74" s="66"/>
      <c r="C74" s="68"/>
      <c r="D74" s="69"/>
      <c r="E74" s="65"/>
      <c r="F74" s="65"/>
      <c r="G74" s="65"/>
      <c r="H74" s="65"/>
      <c r="I74" s="69"/>
      <c r="J74" s="69"/>
      <c r="K74" s="65"/>
      <c r="L74" s="66"/>
      <c r="M74" s="66"/>
      <c r="N74" s="67"/>
    </row>
    <row r="75" spans="1:55" ht="15.75">
      <c r="A75" s="67"/>
      <c r="B75" s="66"/>
      <c r="C75" s="68"/>
      <c r="D75" s="69"/>
      <c r="E75" s="68"/>
      <c r="F75" s="68"/>
      <c r="G75" s="68"/>
      <c r="H75" s="68"/>
      <c r="I75" s="69"/>
      <c r="J75" s="69"/>
      <c r="K75" s="69"/>
      <c r="L75" s="66"/>
      <c r="M75" s="66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</row>
    <row r="76" spans="1:55" ht="15.75">
      <c r="A76" s="67"/>
      <c r="B76" s="66"/>
      <c r="C76" s="68"/>
      <c r="D76" s="69"/>
      <c r="E76" s="68"/>
      <c r="F76" s="68"/>
      <c r="G76" s="68"/>
      <c r="H76" s="68"/>
      <c r="I76" s="69"/>
      <c r="J76" s="69"/>
      <c r="K76" s="65"/>
      <c r="L76" s="66"/>
      <c r="M76" s="66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</row>
    <row r="77" spans="1:55" ht="15.75">
      <c r="A77" s="67"/>
      <c r="B77" s="66"/>
      <c r="C77" s="68"/>
      <c r="D77" s="59"/>
      <c r="E77" s="57"/>
      <c r="F77" s="57"/>
      <c r="G77" s="57"/>
      <c r="H77" s="57"/>
      <c r="I77" s="69"/>
      <c r="J77" s="69"/>
      <c r="K77" s="66"/>
      <c r="L77" s="66"/>
      <c r="M77" s="66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</row>
    <row r="78" spans="1:55" ht="15.75">
      <c r="A78" s="277"/>
      <c r="B78" s="55"/>
      <c r="C78" s="71"/>
      <c r="D78" s="56"/>
      <c r="E78" s="65"/>
      <c r="F78" s="65"/>
      <c r="G78" s="65"/>
      <c r="H78" s="65"/>
      <c r="I78" s="58"/>
      <c r="J78" s="56"/>
      <c r="K78" s="65"/>
      <c r="L78" s="65"/>
      <c r="M78" s="62"/>
      <c r="N78" s="40"/>
      <c r="O78" s="72"/>
      <c r="P78" s="73"/>
      <c r="Q78" s="40"/>
      <c r="R78" s="72"/>
      <c r="S78" s="72"/>
      <c r="T78" s="74"/>
      <c r="U78" s="72"/>
      <c r="V78" s="39"/>
      <c r="W78" s="40"/>
      <c r="X78" s="40"/>
      <c r="Y78" s="56"/>
      <c r="Z78" s="40"/>
      <c r="AA78" s="40"/>
      <c r="AB78" s="74"/>
      <c r="AC78" s="74"/>
      <c r="AD78" s="74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67"/>
      <c r="BB78" s="67"/>
      <c r="BC78" s="67"/>
    </row>
    <row r="79" spans="1:55" ht="15.75">
      <c r="A79" s="277"/>
      <c r="B79" s="55"/>
      <c r="C79" s="71"/>
      <c r="D79" s="56"/>
      <c r="E79" s="65"/>
      <c r="F79" s="65"/>
      <c r="G79" s="65"/>
      <c r="H79" s="65"/>
      <c r="I79" s="58"/>
      <c r="J79" s="56"/>
      <c r="K79" s="65"/>
      <c r="L79" s="65"/>
      <c r="M79" s="62"/>
      <c r="N79" s="40"/>
      <c r="O79" s="72"/>
      <c r="P79" s="73"/>
      <c r="Q79" s="40"/>
      <c r="R79" s="72"/>
      <c r="S79" s="72"/>
      <c r="T79" s="74"/>
      <c r="U79" s="72"/>
      <c r="V79" s="39"/>
      <c r="W79" s="40"/>
      <c r="X79" s="40"/>
      <c r="Y79" s="56"/>
      <c r="Z79" s="40"/>
      <c r="AA79" s="40"/>
      <c r="AB79" s="74"/>
      <c r="AC79" s="74"/>
      <c r="AD79" s="74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67"/>
      <c r="BB79" s="67"/>
      <c r="BC79" s="67"/>
    </row>
    <row r="80" spans="1:55" ht="15.75">
      <c r="A80" s="277"/>
      <c r="B80" s="78"/>
      <c r="C80" s="78"/>
      <c r="D80" s="72"/>
      <c r="E80" s="40"/>
      <c r="F80" s="40"/>
      <c r="G80" s="40"/>
      <c r="H80" s="40"/>
      <c r="I80" s="76"/>
      <c r="J80" s="39"/>
      <c r="K80" s="74"/>
      <c r="L80" s="72"/>
      <c r="M80" s="56"/>
      <c r="N80" s="74"/>
      <c r="O80" s="72"/>
      <c r="P80" s="73"/>
      <c r="Q80" s="74"/>
      <c r="R80" s="72"/>
      <c r="S80" s="72"/>
      <c r="T80" s="74"/>
      <c r="U80" s="72"/>
      <c r="V80" s="72"/>
      <c r="W80" s="40"/>
      <c r="X80" s="40"/>
      <c r="Y80" s="39"/>
      <c r="Z80" s="74"/>
      <c r="AA80" s="74"/>
      <c r="AB80" s="74"/>
      <c r="AC80" s="74"/>
      <c r="AD80" s="74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67"/>
      <c r="BB80" s="67"/>
      <c r="BC80" s="67"/>
    </row>
    <row r="81" spans="1:55" ht="20.25">
      <c r="A81" s="277"/>
      <c r="B81" s="78"/>
      <c r="C81" s="80"/>
      <c r="D81" s="72"/>
      <c r="E81" s="40"/>
      <c r="F81" s="40"/>
      <c r="G81" s="40"/>
      <c r="H81" s="40"/>
      <c r="I81" s="76"/>
      <c r="J81" s="72"/>
      <c r="K81" s="74"/>
      <c r="L81" s="77"/>
      <c r="M81" s="72"/>
      <c r="N81" s="74"/>
      <c r="O81" s="72"/>
      <c r="P81" s="72"/>
      <c r="Q81" s="74"/>
      <c r="R81" s="72"/>
      <c r="S81" s="72"/>
      <c r="T81" s="74"/>
      <c r="U81" s="72"/>
      <c r="V81" s="81"/>
      <c r="W81" s="82"/>
      <c r="X81" s="82"/>
      <c r="Y81" s="72"/>
      <c r="Z81" s="40"/>
      <c r="AA81" s="40"/>
      <c r="AB81" s="74"/>
      <c r="AC81" s="74"/>
      <c r="AD81" s="74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67"/>
      <c r="BB81" s="67"/>
      <c r="BC81" s="67"/>
    </row>
    <row r="82" spans="1:55" ht="20.25">
      <c r="A82" s="277"/>
      <c r="B82" s="78"/>
      <c r="C82" s="80"/>
      <c r="D82" s="72"/>
      <c r="E82" s="74"/>
      <c r="F82" s="74"/>
      <c r="G82" s="74"/>
      <c r="H82" s="74"/>
      <c r="I82" s="77"/>
      <c r="J82" s="72"/>
      <c r="K82" s="40"/>
      <c r="L82" s="76"/>
      <c r="M82" s="72"/>
      <c r="N82" s="74"/>
      <c r="O82" s="72"/>
      <c r="P82" s="72"/>
      <c r="Q82" s="74"/>
      <c r="R82" s="72"/>
      <c r="S82" s="72"/>
      <c r="T82" s="74"/>
      <c r="U82" s="72"/>
      <c r="V82" s="39"/>
      <c r="W82" s="74"/>
      <c r="X82" s="74"/>
      <c r="Y82" s="72"/>
      <c r="Z82" s="40"/>
      <c r="AA82" s="40"/>
      <c r="AB82" s="74"/>
      <c r="AC82" s="74"/>
      <c r="AD82" s="74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67"/>
      <c r="BB82" s="67"/>
      <c r="BC82" s="67"/>
    </row>
    <row r="83" spans="1:55" ht="20.25">
      <c r="A83" s="277"/>
      <c r="B83" s="78"/>
      <c r="C83" s="78"/>
      <c r="D83" s="39"/>
      <c r="E83" s="74"/>
      <c r="F83" s="74"/>
      <c r="G83" s="74"/>
      <c r="H83" s="74"/>
      <c r="I83" s="77"/>
      <c r="J83" s="72"/>
      <c r="K83" s="40"/>
      <c r="L83" s="76"/>
      <c r="M83" s="72"/>
      <c r="N83" s="74"/>
      <c r="O83" s="72"/>
      <c r="P83" s="72"/>
      <c r="Q83" s="74"/>
      <c r="R83" s="72"/>
      <c r="S83" s="72"/>
      <c r="T83" s="63"/>
      <c r="U83" s="56"/>
      <c r="V83" s="39"/>
      <c r="W83" s="74"/>
      <c r="X83" s="74"/>
      <c r="Y83" s="83"/>
      <c r="Z83" s="40"/>
      <c r="AA83" s="40"/>
      <c r="AB83" s="74"/>
      <c r="AC83" s="74"/>
      <c r="AD83" s="74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67"/>
      <c r="BB83" s="67"/>
      <c r="BC83" s="67"/>
    </row>
    <row r="84" spans="1:55" ht="20.25">
      <c r="A84" s="277"/>
      <c r="B84" s="78"/>
      <c r="C84" s="78"/>
      <c r="D84" s="39"/>
      <c r="E84" s="74"/>
      <c r="F84" s="74"/>
      <c r="G84" s="74"/>
      <c r="H84" s="74"/>
      <c r="I84" s="72"/>
      <c r="J84" s="72"/>
      <c r="K84" s="40"/>
      <c r="L84" s="40"/>
      <c r="M84" s="72"/>
      <c r="N84" s="84"/>
      <c r="O84" s="40"/>
      <c r="P84" s="85"/>
      <c r="Q84" s="74"/>
      <c r="R84" s="72"/>
      <c r="S84" s="72"/>
      <c r="T84" s="77"/>
      <c r="U84" s="72"/>
      <c r="V84" s="72"/>
      <c r="W84" s="74"/>
      <c r="X84" s="72"/>
      <c r="Y84" s="51"/>
      <c r="Z84" s="77"/>
      <c r="AA84" s="77"/>
      <c r="AB84" s="40"/>
      <c r="AC84" s="40"/>
      <c r="AD84" s="40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67"/>
      <c r="BB84" s="67"/>
      <c r="BC84" s="67"/>
    </row>
    <row r="85" spans="1:55" ht="20.25">
      <c r="A85" s="277"/>
      <c r="B85" s="78"/>
      <c r="C85" s="87"/>
      <c r="D85" s="39"/>
      <c r="E85" s="40"/>
      <c r="F85" s="40"/>
      <c r="G85" s="40"/>
      <c r="H85" s="40"/>
      <c r="I85" s="40"/>
      <c r="J85" s="39"/>
      <c r="K85" s="74"/>
      <c r="L85" s="74"/>
      <c r="M85" s="39"/>
      <c r="N85" s="84"/>
      <c r="O85" s="40"/>
      <c r="P85" s="39"/>
      <c r="Q85" s="74"/>
      <c r="R85" s="72"/>
      <c r="S85" s="72"/>
      <c r="T85" s="74"/>
      <c r="U85" s="72"/>
      <c r="V85" s="73"/>
      <c r="W85" s="77"/>
      <c r="X85" s="72"/>
      <c r="Y85" s="75"/>
      <c r="Z85" s="88"/>
      <c r="AA85" s="88"/>
      <c r="AB85" s="40"/>
      <c r="AC85" s="40"/>
      <c r="AD85" s="40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67"/>
      <c r="BB85" s="67"/>
      <c r="BC85" s="67"/>
    </row>
    <row r="86" spans="1:55" ht="15.75">
      <c r="A86" s="277"/>
      <c r="B86" s="78"/>
      <c r="C86" s="78"/>
      <c r="D86" s="39"/>
      <c r="E86" s="40"/>
      <c r="F86" s="40"/>
      <c r="G86" s="40"/>
      <c r="H86" s="40"/>
      <c r="I86" s="40"/>
      <c r="J86" s="39"/>
      <c r="K86" s="40"/>
      <c r="L86" s="40"/>
      <c r="M86" s="39"/>
      <c r="N86" s="67"/>
      <c r="O86" s="40"/>
      <c r="P86" s="39"/>
      <c r="Q86" s="40"/>
      <c r="R86" s="72"/>
      <c r="S86" s="39"/>
      <c r="T86" s="74"/>
      <c r="U86" s="74"/>
      <c r="V86" s="51"/>
      <c r="W86" s="40"/>
      <c r="X86" s="40"/>
      <c r="Y86" s="75"/>
      <c r="Z86" s="89"/>
      <c r="AA86" s="89"/>
      <c r="AB86" s="89"/>
      <c r="AC86" s="89"/>
      <c r="AD86" s="89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67"/>
      <c r="BB86" s="67"/>
      <c r="BC86" s="67"/>
    </row>
    <row r="87" spans="1:55" ht="20.25">
      <c r="A87" s="277"/>
      <c r="B87" s="78"/>
      <c r="C87" s="78"/>
      <c r="D87" s="72"/>
      <c r="E87" s="90"/>
      <c r="F87" s="90"/>
      <c r="G87" s="90"/>
      <c r="H87" s="90"/>
      <c r="I87" s="76"/>
      <c r="J87" s="72"/>
      <c r="K87" s="74"/>
      <c r="L87" s="40"/>
      <c r="M87" s="72"/>
      <c r="N87" s="90"/>
      <c r="O87" s="40"/>
      <c r="P87" s="72"/>
      <c r="Q87" s="74"/>
      <c r="R87" s="40"/>
      <c r="S87" s="72"/>
      <c r="T87" s="74"/>
      <c r="U87" s="74"/>
      <c r="V87" s="51"/>
      <c r="W87" s="74"/>
      <c r="X87" s="72"/>
      <c r="Y87" s="72"/>
      <c r="Z87" s="74"/>
      <c r="AA87" s="74"/>
      <c r="AB87" s="77"/>
      <c r="AC87" s="77"/>
      <c r="AD87" s="7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67"/>
      <c r="BB87" s="67"/>
      <c r="BC87" s="67"/>
    </row>
    <row r="88" spans="1:55" ht="20.25">
      <c r="A88" s="278"/>
      <c r="B88" s="78"/>
      <c r="C88" s="78"/>
      <c r="D88" s="72"/>
      <c r="E88" s="90"/>
      <c r="F88" s="90"/>
      <c r="G88" s="90"/>
      <c r="H88" s="90"/>
      <c r="I88" s="76"/>
      <c r="J88" s="72"/>
      <c r="K88" s="74"/>
      <c r="L88" s="40"/>
      <c r="M88" s="72"/>
      <c r="N88" s="40"/>
      <c r="O88" s="40"/>
      <c r="P88" s="72"/>
      <c r="Q88" s="57"/>
      <c r="R88" s="40"/>
      <c r="S88" s="72"/>
      <c r="T88" s="74"/>
      <c r="U88" s="74"/>
      <c r="V88" s="51"/>
      <c r="W88" s="74"/>
      <c r="X88" s="72"/>
      <c r="Y88" s="72"/>
      <c r="Z88" s="40"/>
      <c r="AA88" s="40"/>
      <c r="AB88" s="77"/>
      <c r="AC88" s="77"/>
      <c r="AD88" s="7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67"/>
      <c r="BB88" s="67"/>
      <c r="BC88" s="67"/>
    </row>
    <row r="89" spans="1:55" ht="20.25">
      <c r="A89" s="278"/>
      <c r="B89" s="78"/>
      <c r="C89" s="78"/>
      <c r="D89" s="72"/>
      <c r="E89" s="86"/>
      <c r="F89" s="86"/>
      <c r="G89" s="86"/>
      <c r="H89" s="86"/>
      <c r="I89" s="77"/>
      <c r="J89" s="56"/>
      <c r="K89" s="57"/>
      <c r="L89" s="91"/>
      <c r="M89" s="56"/>
      <c r="N89" s="57"/>
      <c r="O89" s="72"/>
      <c r="P89" s="72"/>
      <c r="Q89" s="57"/>
      <c r="R89" s="74"/>
      <c r="S89" s="72"/>
      <c r="T89" s="74"/>
      <c r="U89" s="79"/>
      <c r="V89" s="73"/>
      <c r="W89" s="74"/>
      <c r="X89" s="72"/>
      <c r="Y89" s="72"/>
      <c r="Z89" s="40"/>
      <c r="AA89" s="40"/>
      <c r="AB89" s="40"/>
      <c r="AC89" s="40"/>
      <c r="AD89" s="40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67"/>
      <c r="BB89" s="67"/>
      <c r="BC89" s="67"/>
    </row>
    <row r="90" spans="1:55" ht="15.75">
      <c r="A90" s="278"/>
      <c r="B90" s="78"/>
      <c r="C90" s="78"/>
      <c r="D90" s="72"/>
      <c r="E90" s="86"/>
      <c r="F90" s="86"/>
      <c r="G90" s="86"/>
      <c r="H90" s="86"/>
      <c r="I90" s="72"/>
      <c r="J90" s="64"/>
      <c r="K90" s="65"/>
      <c r="L90" s="58"/>
      <c r="M90" s="64"/>
      <c r="N90" s="65"/>
      <c r="O90" s="72"/>
      <c r="P90" s="72"/>
      <c r="Q90" s="40"/>
      <c r="R90" s="40"/>
      <c r="S90" s="72"/>
      <c r="T90" s="74"/>
      <c r="U90" s="72"/>
      <c r="V90" s="72"/>
      <c r="W90" s="74"/>
      <c r="X90" s="72"/>
      <c r="Y90" s="72"/>
      <c r="Z90" s="40"/>
      <c r="AA90" s="40"/>
      <c r="AB90" s="40"/>
      <c r="AC90" s="40"/>
      <c r="AD90" s="40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67"/>
      <c r="BB90" s="67"/>
      <c r="BC90" s="67"/>
    </row>
    <row r="91" spans="1:55" ht="20.25">
      <c r="A91" s="278"/>
      <c r="B91" s="78"/>
      <c r="C91" s="78"/>
      <c r="D91" s="73"/>
      <c r="E91" s="86"/>
      <c r="F91" s="86"/>
      <c r="G91" s="86"/>
      <c r="H91" s="86"/>
      <c r="I91" s="72"/>
      <c r="J91" s="73"/>
      <c r="K91" s="74"/>
      <c r="L91" s="79"/>
      <c r="M91" s="56"/>
      <c r="N91" s="65"/>
      <c r="O91" s="77"/>
      <c r="P91" s="72"/>
      <c r="Q91" s="40"/>
      <c r="R91" s="51"/>
      <c r="S91" s="73"/>
      <c r="T91" s="74"/>
      <c r="U91" s="72"/>
      <c r="V91" s="73"/>
      <c r="W91" s="74"/>
      <c r="X91" s="79"/>
      <c r="Y91" s="72"/>
      <c r="Z91" s="92"/>
      <c r="AA91" s="92"/>
      <c r="AB91" s="40"/>
      <c r="AC91" s="40"/>
      <c r="AD91" s="40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67"/>
      <c r="BB91" s="67"/>
      <c r="BC91" s="67"/>
    </row>
    <row r="92" spans="1:55" ht="15.75">
      <c r="A92" s="278"/>
      <c r="B92" s="78"/>
      <c r="C92" s="78"/>
      <c r="D92" s="72"/>
      <c r="E92" s="90"/>
      <c r="F92" s="90"/>
      <c r="G92" s="90"/>
      <c r="H92" s="90"/>
      <c r="I92" s="40"/>
      <c r="J92" s="73"/>
      <c r="K92" s="74"/>
      <c r="L92" s="79"/>
      <c r="M92" s="72"/>
      <c r="N92" s="40"/>
      <c r="O92" s="76"/>
      <c r="P92" s="72"/>
      <c r="Q92" s="40"/>
      <c r="R92" s="40"/>
      <c r="S92" s="72"/>
      <c r="T92" s="74"/>
      <c r="U92" s="72"/>
      <c r="V92" s="72"/>
      <c r="W92" s="40"/>
      <c r="X92" s="76"/>
      <c r="Y92" s="72"/>
      <c r="Z92" s="40"/>
      <c r="AA92" s="40"/>
      <c r="AB92" s="74"/>
      <c r="AC92" s="74"/>
      <c r="AD92" s="74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67"/>
      <c r="BB92" s="67"/>
      <c r="BC92" s="67"/>
    </row>
    <row r="93" spans="1:55" ht="15.75">
      <c r="A93" s="278"/>
      <c r="B93" s="78"/>
      <c r="C93" s="78"/>
      <c r="D93" s="72"/>
      <c r="E93" s="90"/>
      <c r="F93" s="90"/>
      <c r="G93" s="90"/>
      <c r="H93" s="90"/>
      <c r="I93" s="40"/>
      <c r="J93" s="72"/>
      <c r="K93" s="40"/>
      <c r="L93" s="76"/>
      <c r="M93" s="72"/>
      <c r="N93" s="40"/>
      <c r="O93" s="76"/>
      <c r="P93" s="72"/>
      <c r="Q93" s="40"/>
      <c r="R93" s="40"/>
      <c r="S93" s="72"/>
      <c r="T93" s="74"/>
      <c r="U93" s="72"/>
      <c r="V93" s="72"/>
      <c r="W93" s="74"/>
      <c r="X93" s="79"/>
      <c r="Y93" s="72"/>
      <c r="Z93" s="40"/>
      <c r="AA93" s="40"/>
      <c r="AB93" s="74"/>
      <c r="AC93" s="74"/>
      <c r="AD93" s="74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67"/>
      <c r="BB93" s="67"/>
      <c r="BC93" s="67"/>
    </row>
    <row r="94" spans="1:55" ht="15.75">
      <c r="A94" s="278"/>
      <c r="B94" s="78"/>
      <c r="C94" s="78"/>
      <c r="D94" s="72"/>
      <c r="E94" s="40"/>
      <c r="F94" s="40"/>
      <c r="G94" s="40"/>
      <c r="H94" s="40"/>
      <c r="I94" s="40"/>
      <c r="J94" s="72"/>
      <c r="K94" s="40"/>
      <c r="L94" s="40"/>
      <c r="M94" s="72"/>
      <c r="N94" s="40"/>
      <c r="O94" s="40"/>
      <c r="P94" s="72"/>
      <c r="Q94" s="40"/>
      <c r="R94" s="40"/>
      <c r="S94" s="72"/>
      <c r="T94" s="74"/>
      <c r="U94" s="72"/>
      <c r="V94" s="72"/>
      <c r="W94" s="74"/>
      <c r="X94" s="79"/>
      <c r="Y94" s="83"/>
      <c r="Z94" s="40"/>
      <c r="AA94" s="40"/>
      <c r="AB94" s="40"/>
      <c r="AC94" s="40"/>
      <c r="AD94" s="40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67"/>
      <c r="BB94" s="67"/>
      <c r="BC94" s="67"/>
    </row>
    <row r="95" spans="1:55" ht="15.75">
      <c r="A95" s="278"/>
      <c r="B95" s="78"/>
      <c r="C95" s="78"/>
      <c r="D95" s="72"/>
      <c r="E95" s="40"/>
      <c r="F95" s="40"/>
      <c r="G95" s="40"/>
      <c r="H95" s="40"/>
      <c r="I95" s="40"/>
      <c r="J95" s="72"/>
      <c r="K95" s="40"/>
      <c r="L95" s="40"/>
      <c r="M95" s="72"/>
      <c r="N95" s="40"/>
      <c r="O95" s="40"/>
      <c r="P95" s="40"/>
      <c r="Q95" s="40"/>
      <c r="R95" s="40"/>
      <c r="S95" s="72"/>
      <c r="T95" s="74"/>
      <c r="U95" s="72"/>
      <c r="V95" s="72"/>
      <c r="W95" s="40"/>
      <c r="X95" s="76"/>
      <c r="Y95" s="72"/>
      <c r="Z95" s="93"/>
      <c r="AA95" s="93"/>
      <c r="AB95" s="40"/>
      <c r="AC95" s="40"/>
      <c r="AD95" s="40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67"/>
      <c r="BB95" s="67"/>
      <c r="BC95" s="67"/>
    </row>
    <row r="96" spans="1:55" ht="15.75">
      <c r="A96" s="277"/>
      <c r="B96" s="78"/>
      <c r="C96" s="72"/>
      <c r="D96" s="72"/>
      <c r="E96" s="40"/>
      <c r="F96" s="40"/>
      <c r="G96" s="40"/>
      <c r="H96" s="40"/>
      <c r="I96" s="76"/>
      <c r="J96" s="72"/>
      <c r="K96" s="86"/>
      <c r="L96" s="94"/>
      <c r="M96" s="72"/>
      <c r="N96" s="95"/>
      <c r="O96" s="79"/>
      <c r="P96" s="72"/>
      <c r="Q96" s="57"/>
      <c r="R96" s="74"/>
      <c r="S96" s="72"/>
      <c r="T96" s="74"/>
      <c r="U96" s="72"/>
      <c r="V96" s="72"/>
      <c r="W96" s="74"/>
      <c r="X96" s="79"/>
      <c r="Y96" s="73"/>
      <c r="Z96" s="82"/>
      <c r="AA96" s="82"/>
      <c r="AB96" s="74"/>
      <c r="AC96" s="74"/>
      <c r="AD96" s="74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67"/>
      <c r="BB96" s="67"/>
      <c r="BC96" s="67"/>
    </row>
    <row r="97" spans="1:55" ht="15.75">
      <c r="A97" s="277"/>
      <c r="B97" s="78"/>
      <c r="C97" s="87"/>
      <c r="D97" s="72"/>
      <c r="E97" s="40"/>
      <c r="F97" s="40"/>
      <c r="G97" s="40"/>
      <c r="H97" s="40"/>
      <c r="I97" s="76"/>
      <c r="J97" s="72"/>
      <c r="K97" s="74"/>
      <c r="L97" s="79"/>
      <c r="M97" s="72"/>
      <c r="N97" s="74"/>
      <c r="O97" s="79"/>
      <c r="P97" s="72"/>
      <c r="Q97" s="57"/>
      <c r="R97" s="74"/>
      <c r="S97" s="72"/>
      <c r="T97" s="74"/>
      <c r="U97" s="72"/>
      <c r="V97" s="72"/>
      <c r="W97" s="74"/>
      <c r="X97" s="72"/>
      <c r="Y97" s="73"/>
      <c r="Z97" s="82"/>
      <c r="AA97" s="82"/>
      <c r="AB97" s="74"/>
      <c r="AC97" s="74"/>
      <c r="AD97" s="74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67"/>
      <c r="BB97" s="67"/>
      <c r="BC97" s="67"/>
    </row>
    <row r="98" spans="1:55" ht="15.75">
      <c r="A98" s="277"/>
      <c r="B98" s="78"/>
      <c r="C98" s="87"/>
      <c r="D98" s="72"/>
      <c r="E98" s="40"/>
      <c r="F98" s="40"/>
      <c r="G98" s="40"/>
      <c r="H98" s="40"/>
      <c r="I98" s="40"/>
      <c r="J98" s="72"/>
      <c r="K98" s="74"/>
      <c r="L98" s="74"/>
      <c r="M98" s="73"/>
      <c r="N98" s="74"/>
      <c r="O98" s="76"/>
      <c r="P98" s="72"/>
      <c r="Q98" s="74"/>
      <c r="R98" s="40"/>
      <c r="S98" s="72"/>
      <c r="T98" s="74"/>
      <c r="U98" s="72"/>
      <c r="V98" s="72"/>
      <c r="W98" s="40"/>
      <c r="X98" s="72"/>
      <c r="Y98" s="73"/>
      <c r="Z98" s="82"/>
      <c r="AA98" s="82"/>
      <c r="AB98" s="96"/>
      <c r="AC98" s="96"/>
      <c r="AD98" s="96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67"/>
      <c r="BB98" s="67"/>
      <c r="BC98" s="67"/>
    </row>
    <row r="99" spans="1:55" ht="20.25">
      <c r="A99" s="277"/>
      <c r="B99" s="78"/>
      <c r="C99" s="87"/>
      <c r="D99" s="73"/>
      <c r="E99" s="40"/>
      <c r="F99" s="40"/>
      <c r="G99" s="40"/>
      <c r="H99" s="40"/>
      <c r="I99" s="97"/>
      <c r="J99" s="72"/>
      <c r="K99" s="40"/>
      <c r="L99" s="40"/>
      <c r="M99" s="73"/>
      <c r="N99" s="74"/>
      <c r="O99" s="76"/>
      <c r="P99" s="72"/>
      <c r="Q99" s="74"/>
      <c r="R99" s="72"/>
      <c r="S99" s="73"/>
      <c r="T99" s="77"/>
      <c r="U99" s="72"/>
      <c r="V99" s="72"/>
      <c r="W99" s="40"/>
      <c r="X99" s="72"/>
      <c r="Y99" s="73"/>
      <c r="Z99" s="82"/>
      <c r="AA99" s="82"/>
      <c r="AB99" s="40"/>
      <c r="AC99" s="40"/>
      <c r="AD99" s="40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67"/>
      <c r="BB99" s="67"/>
      <c r="BC99" s="67"/>
    </row>
    <row r="100" spans="1:55" ht="15.75">
      <c r="A100" s="277"/>
      <c r="B100" s="78"/>
      <c r="C100" s="78"/>
      <c r="D100" s="72"/>
      <c r="E100" s="40"/>
      <c r="F100" s="40"/>
      <c r="G100" s="40"/>
      <c r="H100" s="40"/>
      <c r="I100" s="79"/>
      <c r="J100" s="72"/>
      <c r="K100" s="40"/>
      <c r="L100" s="40"/>
      <c r="M100" s="72"/>
      <c r="N100" s="74"/>
      <c r="O100" s="76"/>
      <c r="P100" s="72"/>
      <c r="Q100" s="74"/>
      <c r="R100" s="72"/>
      <c r="S100" s="73"/>
      <c r="T100" s="74"/>
      <c r="U100" s="72"/>
      <c r="V100" s="72"/>
      <c r="W100" s="40"/>
      <c r="X100" s="72"/>
      <c r="Y100" s="73"/>
      <c r="Z100" s="82"/>
      <c r="AA100" s="82"/>
      <c r="AB100" s="74"/>
      <c r="AC100" s="74"/>
      <c r="AD100" s="74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67"/>
      <c r="BB100" s="67"/>
      <c r="BC100" s="67"/>
    </row>
    <row r="101" spans="1:55" ht="15.75">
      <c r="A101" s="277"/>
      <c r="B101" s="78"/>
      <c r="C101" s="87"/>
      <c r="D101" s="72"/>
      <c r="E101" s="40"/>
      <c r="F101" s="40"/>
      <c r="G101" s="40"/>
      <c r="H101" s="40"/>
      <c r="I101" s="79"/>
      <c r="J101" s="72"/>
      <c r="K101" s="40"/>
      <c r="L101" s="79"/>
      <c r="M101" s="72"/>
      <c r="N101" s="74"/>
      <c r="O101" s="76"/>
      <c r="P101" s="72"/>
      <c r="Q101" s="40"/>
      <c r="R101" s="76"/>
      <c r="S101" s="72"/>
      <c r="T101" s="74"/>
      <c r="U101" s="56"/>
      <c r="V101" s="72"/>
      <c r="W101" s="40"/>
      <c r="X101" s="72"/>
      <c r="Y101" s="73"/>
      <c r="Z101" s="82"/>
      <c r="AA101" s="82"/>
      <c r="AB101" s="74"/>
      <c r="AC101" s="74"/>
      <c r="AD101" s="74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67"/>
      <c r="BB101" s="67"/>
      <c r="BC101" s="67"/>
    </row>
    <row r="102" spans="1:55" ht="15.75">
      <c r="A102" s="277"/>
      <c r="B102" s="78"/>
      <c r="C102" s="78"/>
      <c r="D102" s="72"/>
      <c r="E102" s="40"/>
      <c r="F102" s="40"/>
      <c r="G102" s="40"/>
      <c r="H102" s="40"/>
      <c r="I102" s="79"/>
      <c r="J102" s="72"/>
      <c r="K102" s="40"/>
      <c r="L102" s="40"/>
      <c r="M102" s="72"/>
      <c r="N102" s="98"/>
      <c r="O102" s="40"/>
      <c r="P102" s="72"/>
      <c r="Q102" s="40"/>
      <c r="R102" s="76"/>
      <c r="S102" s="72"/>
      <c r="T102" s="74"/>
      <c r="U102" s="56"/>
      <c r="V102" s="72"/>
      <c r="W102" s="40"/>
      <c r="X102" s="56"/>
      <c r="Y102" s="73"/>
      <c r="Z102" s="40"/>
      <c r="AA102" s="40"/>
      <c r="AB102" s="74"/>
      <c r="AC102" s="74"/>
      <c r="AD102" s="74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67"/>
      <c r="BB102" s="67"/>
      <c r="BC102" s="67"/>
    </row>
    <row r="103" spans="1:55" ht="15.75">
      <c r="A103" s="277"/>
      <c r="B103" s="78"/>
      <c r="C103" s="78"/>
      <c r="D103" s="72"/>
      <c r="E103" s="90"/>
      <c r="F103" s="90"/>
      <c r="G103" s="90"/>
      <c r="H103" s="90"/>
      <c r="I103" s="94"/>
      <c r="J103" s="72"/>
      <c r="K103" s="40"/>
      <c r="L103" s="40"/>
      <c r="M103" s="72"/>
      <c r="N103" s="74"/>
      <c r="O103" s="40"/>
      <c r="P103" s="72"/>
      <c r="Q103" s="40"/>
      <c r="R103" s="40"/>
      <c r="S103" s="51"/>
      <c r="T103" s="74"/>
      <c r="U103" s="72"/>
      <c r="V103" s="72"/>
      <c r="W103" s="40"/>
      <c r="X103" s="51"/>
      <c r="Y103" s="99"/>
      <c r="Z103" s="40"/>
      <c r="AA103" s="40"/>
      <c r="AB103" s="40"/>
      <c r="AC103" s="40"/>
      <c r="AD103" s="40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67"/>
      <c r="BB103" s="67"/>
      <c r="BC103" s="67"/>
    </row>
    <row r="104" spans="1:55" ht="15.75">
      <c r="A104" s="277"/>
      <c r="B104" s="78"/>
      <c r="C104" s="78"/>
      <c r="D104" s="72"/>
      <c r="E104" s="40"/>
      <c r="F104" s="40"/>
      <c r="G104" s="40"/>
      <c r="H104" s="40"/>
      <c r="I104" s="40"/>
      <c r="J104" s="72"/>
      <c r="K104" s="40"/>
      <c r="L104" s="40"/>
      <c r="M104" s="72"/>
      <c r="N104" s="40"/>
      <c r="O104" s="40"/>
      <c r="P104" s="72"/>
      <c r="Q104" s="40"/>
      <c r="R104" s="82"/>
      <c r="S104" s="51"/>
      <c r="T104" s="74"/>
      <c r="U104" s="74"/>
      <c r="V104" s="51"/>
      <c r="W104" s="40"/>
      <c r="X104" s="40"/>
      <c r="Y104" s="51"/>
      <c r="Z104" s="40"/>
      <c r="AA104" s="40"/>
      <c r="AB104" s="40"/>
      <c r="AC104" s="40"/>
      <c r="AD104" s="40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67"/>
      <c r="BB104" s="67"/>
      <c r="BC104" s="67"/>
    </row>
    <row r="105" spans="2:14" ht="15.75">
      <c r="B105" s="67"/>
      <c r="C105" s="100"/>
      <c r="D105" s="82"/>
      <c r="E105" s="100"/>
      <c r="F105" s="100"/>
      <c r="G105" s="100"/>
      <c r="H105" s="100"/>
      <c r="I105" s="82"/>
      <c r="J105" s="82"/>
      <c r="K105" s="40"/>
      <c r="L105" s="82"/>
      <c r="M105" s="67"/>
      <c r="N105" s="67"/>
    </row>
    <row r="106" spans="2:14" ht="15.75">
      <c r="B106" s="67"/>
      <c r="C106" s="100"/>
      <c r="D106" s="82"/>
      <c r="E106" s="100"/>
      <c r="F106" s="100"/>
      <c r="G106" s="100"/>
      <c r="H106" s="100"/>
      <c r="I106" s="82"/>
      <c r="J106" s="82"/>
      <c r="K106" s="40"/>
      <c r="L106" s="82"/>
      <c r="M106" s="67"/>
      <c r="N106" s="67"/>
    </row>
    <row r="107" spans="2:14" ht="15.75">
      <c r="B107" s="67"/>
      <c r="C107" s="100"/>
      <c r="D107" s="82"/>
      <c r="E107" s="82"/>
      <c r="F107" s="82"/>
      <c r="G107" s="82"/>
      <c r="H107" s="82"/>
      <c r="I107" s="82"/>
      <c r="J107" s="82"/>
      <c r="K107" s="82"/>
      <c r="L107" s="82"/>
      <c r="M107" s="67"/>
      <c r="N107" s="67"/>
    </row>
    <row r="108" spans="2:14" ht="15.75">
      <c r="B108" s="67"/>
      <c r="C108" s="100"/>
      <c r="D108" s="82"/>
      <c r="E108" s="100"/>
      <c r="F108" s="100"/>
      <c r="G108" s="100"/>
      <c r="H108" s="100"/>
      <c r="I108" s="82"/>
      <c r="J108" s="82"/>
      <c r="K108" s="40"/>
      <c r="L108" s="82"/>
      <c r="M108" s="67"/>
      <c r="N108" s="67"/>
    </row>
    <row r="109" spans="2:14" ht="15.75">
      <c r="B109" s="67"/>
      <c r="C109" s="100"/>
      <c r="D109" s="82"/>
      <c r="E109" s="100"/>
      <c r="F109" s="100"/>
      <c r="G109" s="100"/>
      <c r="H109" s="100"/>
      <c r="I109" s="82"/>
      <c r="J109" s="82"/>
      <c r="K109" s="82"/>
      <c r="L109" s="82"/>
      <c r="M109" s="67"/>
      <c r="N109" s="67"/>
    </row>
    <row r="110" spans="2:14" ht="15.75">
      <c r="B110" s="67"/>
      <c r="C110" s="100"/>
      <c r="D110" s="82"/>
      <c r="E110" s="100"/>
      <c r="F110" s="100"/>
      <c r="G110" s="100"/>
      <c r="H110" s="100"/>
      <c r="I110" s="82"/>
      <c r="J110" s="82"/>
      <c r="K110" s="40"/>
      <c r="L110" s="82"/>
      <c r="M110" s="67"/>
      <c r="N110" s="67"/>
    </row>
    <row r="111" spans="2:14" ht="15.75">
      <c r="B111" s="67"/>
      <c r="C111" s="100"/>
      <c r="D111" s="82"/>
      <c r="E111" s="100"/>
      <c r="F111" s="100"/>
      <c r="G111" s="100"/>
      <c r="H111" s="100"/>
      <c r="I111" s="82"/>
      <c r="J111" s="82"/>
      <c r="K111" s="82"/>
      <c r="L111" s="82"/>
      <c r="M111" s="67"/>
      <c r="N111" s="67"/>
    </row>
    <row r="112" spans="2:14" ht="15.75">
      <c r="B112" s="67"/>
      <c r="C112" s="100"/>
      <c r="D112" s="82"/>
      <c r="E112" s="100"/>
      <c r="F112" s="100"/>
      <c r="G112" s="100"/>
      <c r="H112" s="100"/>
      <c r="I112" s="82"/>
      <c r="J112" s="82"/>
      <c r="K112" s="82"/>
      <c r="L112" s="82"/>
      <c r="M112" s="67"/>
      <c r="N112" s="67"/>
    </row>
    <row r="113" spans="2:14" ht="15.75">
      <c r="B113" s="67"/>
      <c r="C113" s="100"/>
      <c r="D113" s="82"/>
      <c r="E113" s="100"/>
      <c r="F113" s="100"/>
      <c r="G113" s="100"/>
      <c r="H113" s="100"/>
      <c r="I113" s="82"/>
      <c r="J113" s="82"/>
      <c r="K113" s="40"/>
      <c r="L113" s="82"/>
      <c r="M113" s="67"/>
      <c r="N113" s="67"/>
    </row>
    <row r="114" spans="2:14" ht="15.75">
      <c r="B114" s="67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67"/>
      <c r="N114" s="67"/>
    </row>
    <row r="115" spans="2:14" ht="15.75">
      <c r="B115" s="67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67"/>
      <c r="N115" s="67"/>
    </row>
    <row r="116" spans="2:14" ht="15.75">
      <c r="B116" s="67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67"/>
      <c r="N116" s="67"/>
    </row>
    <row r="117" spans="2:14" ht="15.75">
      <c r="B117" s="67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67"/>
      <c r="N117" s="67"/>
    </row>
    <row r="118" spans="2:14" ht="15.75">
      <c r="B118" s="67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67"/>
      <c r="N118" s="67"/>
    </row>
    <row r="119" spans="2:14" ht="15.75">
      <c r="B119" s="67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67"/>
      <c r="N119" s="67"/>
    </row>
    <row r="120" spans="2:14" ht="15.75">
      <c r="B120" s="67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67"/>
      <c r="N120" s="67"/>
    </row>
    <row r="121" spans="2:14" ht="15.75">
      <c r="B121" s="67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67"/>
      <c r="N121" s="67"/>
    </row>
    <row r="122" spans="3:12" ht="15.75"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</sheetData>
  <sheetProtection/>
  <mergeCells count="20">
    <mergeCell ref="U2:W2"/>
    <mergeCell ref="X2:Z2"/>
    <mergeCell ref="A87:A95"/>
    <mergeCell ref="A96:A104"/>
    <mergeCell ref="A3:A11"/>
    <mergeCell ref="A12:A20"/>
    <mergeCell ref="A21:A29"/>
    <mergeCell ref="A30:A38"/>
    <mergeCell ref="A39:A47"/>
    <mergeCell ref="A78:A86"/>
    <mergeCell ref="AC1:AD1"/>
    <mergeCell ref="O1:Z1"/>
    <mergeCell ref="A1:B2"/>
    <mergeCell ref="C1:N1"/>
    <mergeCell ref="C2:E2"/>
    <mergeCell ref="F2:H2"/>
    <mergeCell ref="I2:K2"/>
    <mergeCell ref="L2:N2"/>
    <mergeCell ref="O2:Q2"/>
    <mergeCell ref="R2:T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90" r:id="rId1"/>
  <colBreaks count="1" manualBreakCount="1">
    <brk id="17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view="pageBreakPreview" zoomScale="60" zoomScaleNormal="30" zoomScalePageLayoutView="30" workbookViewId="0" topLeftCell="A17">
      <selection activeCell="E83" sqref="E83"/>
    </sheetView>
  </sheetViews>
  <sheetFormatPr defaultColWidth="9.00390625" defaultRowHeight="12.75"/>
  <cols>
    <col min="1" max="1" width="10.375" style="0" customWidth="1"/>
    <col min="2" max="2" width="22.75390625" style="0" customWidth="1"/>
    <col min="3" max="3" width="12.75390625" style="0" customWidth="1"/>
    <col min="4" max="4" width="21.375" style="0" customWidth="1"/>
    <col min="5" max="5" width="12.00390625" style="0" customWidth="1"/>
    <col min="6" max="6" width="35.00390625" style="0" customWidth="1"/>
    <col min="7" max="7" width="7.25390625" style="0" customWidth="1"/>
    <col min="8" max="8" width="7.625" style="0" customWidth="1"/>
    <col min="9" max="9" width="7.75390625" style="0" customWidth="1"/>
    <col min="10" max="10" width="7.375" style="0" customWidth="1"/>
    <col min="11" max="11" width="7.875" style="0" customWidth="1"/>
    <col min="22" max="22" width="26.625" style="0" customWidth="1"/>
  </cols>
  <sheetData>
    <row r="1" spans="1:11" ht="47.25" customHeight="1">
      <c r="A1" s="291" t="s">
        <v>150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2" ht="60.75" customHeight="1">
      <c r="A2" s="102"/>
      <c r="B2" s="103" t="s">
        <v>52</v>
      </c>
      <c r="C2" s="103" t="s">
        <v>129</v>
      </c>
      <c r="D2" s="104" t="s">
        <v>32</v>
      </c>
      <c r="E2" s="104" t="s">
        <v>33</v>
      </c>
      <c r="F2" s="104" t="s">
        <v>34</v>
      </c>
      <c r="G2" s="104" t="s">
        <v>10</v>
      </c>
      <c r="H2" s="104" t="s">
        <v>23</v>
      </c>
      <c r="I2" s="104" t="s">
        <v>24</v>
      </c>
      <c r="J2" s="104" t="s">
        <v>25</v>
      </c>
      <c r="K2" s="104" t="s">
        <v>26</v>
      </c>
      <c r="L2" s="105"/>
    </row>
    <row r="3" spans="1:12" ht="24.75" customHeight="1" hidden="1">
      <c r="A3" s="131"/>
      <c r="B3" s="116"/>
      <c r="C3" s="116"/>
      <c r="D3" s="116"/>
      <c r="E3" s="114"/>
      <c r="F3" s="114"/>
      <c r="G3" s="114"/>
      <c r="H3" s="114"/>
      <c r="I3" s="114"/>
      <c r="J3" s="114"/>
      <c r="K3" s="114"/>
      <c r="L3" s="105"/>
    </row>
    <row r="4" spans="1:12" ht="24.75" customHeight="1" hidden="1">
      <c r="A4" s="131"/>
      <c r="B4" s="141"/>
      <c r="C4" s="141"/>
      <c r="D4" s="116"/>
      <c r="E4" s="114"/>
      <c r="F4" s="114"/>
      <c r="G4" s="114"/>
      <c r="H4" s="114"/>
      <c r="I4" s="114"/>
      <c r="J4" s="114"/>
      <c r="K4" s="114"/>
      <c r="L4" s="105"/>
    </row>
    <row r="5" spans="1:12" ht="24.75" customHeight="1" hidden="1">
      <c r="A5" s="131"/>
      <c r="B5" s="116"/>
      <c r="C5" s="116"/>
      <c r="D5" s="116"/>
      <c r="E5" s="114"/>
      <c r="F5" s="114"/>
      <c r="G5" s="114"/>
      <c r="H5" s="114"/>
      <c r="I5" s="114"/>
      <c r="J5" s="114"/>
      <c r="K5" s="114"/>
      <c r="L5" s="105"/>
    </row>
    <row r="6" spans="1:12" ht="24.75" customHeight="1" hidden="1">
      <c r="A6" s="131"/>
      <c r="B6" s="116"/>
      <c r="C6" s="116"/>
      <c r="D6" s="116"/>
      <c r="E6" s="114"/>
      <c r="F6" s="114"/>
      <c r="G6" s="114"/>
      <c r="H6" s="114"/>
      <c r="I6" s="114"/>
      <c r="J6" s="114"/>
      <c r="K6" s="114"/>
      <c r="L6" s="105"/>
    </row>
    <row r="7" spans="1:12" ht="24.75" customHeight="1" hidden="1">
      <c r="A7" s="131"/>
      <c r="B7" s="116"/>
      <c r="C7" s="116"/>
      <c r="D7" s="116"/>
      <c r="E7" s="114"/>
      <c r="F7" s="114"/>
      <c r="G7" s="114"/>
      <c r="H7" s="114"/>
      <c r="I7" s="114"/>
      <c r="J7" s="114"/>
      <c r="K7" s="114"/>
      <c r="L7" s="105"/>
    </row>
    <row r="8" spans="1:12" ht="24.75" customHeight="1" hidden="1">
      <c r="A8" s="131"/>
      <c r="B8" s="116"/>
      <c r="C8" s="116"/>
      <c r="D8" s="116"/>
      <c r="E8" s="114"/>
      <c r="F8" s="114"/>
      <c r="G8" s="114"/>
      <c r="H8" s="114"/>
      <c r="I8" s="114"/>
      <c r="J8" s="114"/>
      <c r="K8" s="114"/>
      <c r="L8" s="105"/>
    </row>
    <row r="9" spans="1:12" ht="24.75" customHeight="1" hidden="1">
      <c r="A9" s="131"/>
      <c r="B9" s="116"/>
      <c r="C9" s="116"/>
      <c r="D9" s="116"/>
      <c r="E9" s="114"/>
      <c r="F9" s="114"/>
      <c r="G9" s="114"/>
      <c r="H9" s="114"/>
      <c r="I9" s="114"/>
      <c r="J9" s="114"/>
      <c r="K9" s="114"/>
      <c r="L9" s="105"/>
    </row>
    <row r="10" spans="1:12" ht="24.75" customHeight="1">
      <c r="A10" s="131"/>
      <c r="B10" s="116"/>
      <c r="C10" s="116"/>
      <c r="D10" s="116"/>
      <c r="E10" s="114"/>
      <c r="F10" s="114"/>
      <c r="G10" s="114"/>
      <c r="H10" s="114"/>
      <c r="I10" s="114"/>
      <c r="J10" s="114"/>
      <c r="K10" s="114"/>
      <c r="L10" s="105"/>
    </row>
    <row r="11" spans="1:12" ht="24.75" customHeight="1">
      <c r="A11" s="292">
        <v>1</v>
      </c>
      <c r="B11" s="116" t="s">
        <v>69</v>
      </c>
      <c r="C11" s="315" t="s">
        <v>1</v>
      </c>
      <c r="D11" s="106" t="s">
        <v>118</v>
      </c>
      <c r="E11" s="107" t="s">
        <v>42</v>
      </c>
      <c r="F11" s="107" t="s">
        <v>43</v>
      </c>
      <c r="G11" s="114">
        <v>11</v>
      </c>
      <c r="H11" s="114"/>
      <c r="I11" s="114"/>
      <c r="J11" s="114"/>
      <c r="K11" s="114"/>
      <c r="L11" s="105"/>
    </row>
    <row r="12" spans="1:12" ht="24.75" customHeight="1">
      <c r="A12" s="293"/>
      <c r="B12" s="116">
        <v>6</v>
      </c>
      <c r="C12" s="316"/>
      <c r="D12" s="106" t="s">
        <v>118</v>
      </c>
      <c r="E12" s="107" t="s">
        <v>40</v>
      </c>
      <c r="F12" s="107" t="s">
        <v>41</v>
      </c>
      <c r="G12" s="114">
        <v>21</v>
      </c>
      <c r="H12" s="114"/>
      <c r="I12" s="114"/>
      <c r="J12" s="114"/>
      <c r="K12" s="114"/>
      <c r="L12" s="105"/>
    </row>
    <row r="13" spans="1:12" ht="24.75" customHeight="1">
      <c r="A13" s="293"/>
      <c r="B13" s="116"/>
      <c r="C13" s="316"/>
      <c r="D13" s="106" t="s">
        <v>70</v>
      </c>
      <c r="E13" s="107" t="s">
        <v>44</v>
      </c>
      <c r="F13" s="107" t="s">
        <v>51</v>
      </c>
      <c r="G13" s="114" t="s">
        <v>9</v>
      </c>
      <c r="H13" s="114"/>
      <c r="I13" s="114"/>
      <c r="J13" s="114"/>
      <c r="K13" s="114"/>
      <c r="L13" s="105"/>
    </row>
    <row r="14" spans="1:12" ht="24.75" customHeight="1">
      <c r="A14" s="293"/>
      <c r="B14" s="116"/>
      <c r="C14" s="316"/>
      <c r="D14" s="106" t="s">
        <v>131</v>
      </c>
      <c r="E14" s="107" t="s">
        <v>38</v>
      </c>
      <c r="F14" s="107" t="s">
        <v>45</v>
      </c>
      <c r="G14" s="114" t="s">
        <v>8</v>
      </c>
      <c r="H14" s="114"/>
      <c r="I14" s="114"/>
      <c r="J14" s="114"/>
      <c r="K14" s="114"/>
      <c r="L14" s="105"/>
    </row>
    <row r="15" spans="1:12" ht="24.75" customHeight="1">
      <c r="A15" s="293"/>
      <c r="B15" s="116"/>
      <c r="C15" s="317"/>
      <c r="D15" s="106" t="s">
        <v>119</v>
      </c>
      <c r="E15" s="107" t="s">
        <v>38</v>
      </c>
      <c r="F15" s="107" t="s">
        <v>39</v>
      </c>
      <c r="G15" s="114">
        <v>23</v>
      </c>
      <c r="H15" s="114"/>
      <c r="I15" s="114"/>
      <c r="J15" s="114"/>
      <c r="K15" s="114"/>
      <c r="L15" s="105"/>
    </row>
    <row r="16" spans="1:12" ht="24.75" customHeight="1">
      <c r="A16" s="131"/>
      <c r="B16" s="116"/>
      <c r="C16" s="116"/>
      <c r="D16" s="116"/>
      <c r="E16" s="114"/>
      <c r="F16" s="114"/>
      <c r="G16" s="114"/>
      <c r="H16" s="114"/>
      <c r="I16" s="114"/>
      <c r="J16" s="114"/>
      <c r="K16" s="114"/>
      <c r="L16" s="105"/>
    </row>
    <row r="17" spans="1:12" ht="24.75" customHeight="1">
      <c r="A17" s="304">
        <v>2</v>
      </c>
      <c r="B17" s="106" t="s">
        <v>120</v>
      </c>
      <c r="C17" s="308" t="s">
        <v>130</v>
      </c>
      <c r="D17" s="106" t="s">
        <v>123</v>
      </c>
      <c r="E17" s="107" t="s">
        <v>35</v>
      </c>
      <c r="F17" s="107" t="s">
        <v>61</v>
      </c>
      <c r="G17" s="107" t="s">
        <v>7</v>
      </c>
      <c r="H17" s="107" t="s">
        <v>7</v>
      </c>
      <c r="I17" s="107"/>
      <c r="J17" s="107" t="s">
        <v>7</v>
      </c>
      <c r="K17" s="107" t="s">
        <v>7</v>
      </c>
      <c r="L17" s="105"/>
    </row>
    <row r="18" spans="1:12" ht="24.75" customHeight="1">
      <c r="A18" s="304"/>
      <c r="B18" s="106" t="s">
        <v>121</v>
      </c>
      <c r="C18" s="309"/>
      <c r="D18" s="106" t="s">
        <v>123</v>
      </c>
      <c r="E18" s="107" t="s">
        <v>35</v>
      </c>
      <c r="F18" s="107" t="s">
        <v>36</v>
      </c>
      <c r="G18" s="107">
        <v>21</v>
      </c>
      <c r="H18" s="107">
        <v>21</v>
      </c>
      <c r="I18" s="107"/>
      <c r="J18" s="107">
        <v>21</v>
      </c>
      <c r="K18" s="107">
        <v>21</v>
      </c>
      <c r="L18" s="105"/>
    </row>
    <row r="19" spans="1:12" ht="24.75" customHeight="1">
      <c r="A19" s="304"/>
      <c r="B19" s="106" t="s">
        <v>122</v>
      </c>
      <c r="C19" s="310"/>
      <c r="D19" s="106" t="s">
        <v>123</v>
      </c>
      <c r="E19" s="107" t="s">
        <v>38</v>
      </c>
      <c r="F19" s="107" t="s">
        <v>39</v>
      </c>
      <c r="G19" s="107" t="s">
        <v>8</v>
      </c>
      <c r="H19" s="107" t="s">
        <v>8</v>
      </c>
      <c r="I19" s="107"/>
      <c r="J19" s="107" t="s">
        <v>8</v>
      </c>
      <c r="K19" s="107" t="s">
        <v>8</v>
      </c>
      <c r="L19" s="105"/>
    </row>
    <row r="20" spans="1:12" ht="24.75" customHeight="1">
      <c r="A20" s="143"/>
      <c r="B20" s="106"/>
      <c r="C20" s="135"/>
      <c r="D20" s="135"/>
      <c r="E20" s="136"/>
      <c r="F20" s="136"/>
      <c r="G20" s="107"/>
      <c r="H20" s="107"/>
      <c r="I20" s="107"/>
      <c r="J20" s="107"/>
      <c r="K20" s="107"/>
      <c r="L20" s="105"/>
    </row>
    <row r="21" spans="1:12" ht="24.75" customHeight="1">
      <c r="A21" s="311">
        <v>3</v>
      </c>
      <c r="B21" s="106" t="s">
        <v>124</v>
      </c>
      <c r="C21" s="308" t="s">
        <v>0</v>
      </c>
      <c r="D21" s="121" t="s">
        <v>126</v>
      </c>
      <c r="E21" s="121" t="s">
        <v>35</v>
      </c>
      <c r="F21" s="121" t="s">
        <v>36</v>
      </c>
      <c r="G21" s="107"/>
      <c r="H21" s="107">
        <v>21</v>
      </c>
      <c r="I21" s="107"/>
      <c r="J21" s="107">
        <v>21</v>
      </c>
      <c r="K21" s="107"/>
      <c r="L21" s="105"/>
    </row>
    <row r="22" spans="1:12" ht="24.75" customHeight="1">
      <c r="A22" s="311"/>
      <c r="B22" s="106" t="s">
        <v>125</v>
      </c>
      <c r="C22" s="309"/>
      <c r="D22" s="121" t="s">
        <v>63</v>
      </c>
      <c r="E22" s="121" t="s">
        <v>35</v>
      </c>
      <c r="F22" s="121" t="s">
        <v>61</v>
      </c>
      <c r="G22" s="107"/>
      <c r="H22" s="107" t="s">
        <v>7</v>
      </c>
      <c r="I22" s="107"/>
      <c r="J22" s="107" t="s">
        <v>7</v>
      </c>
      <c r="K22" s="107"/>
      <c r="L22" s="105"/>
    </row>
    <row r="23" spans="1:12" ht="24.75" customHeight="1">
      <c r="A23" s="311"/>
      <c r="B23" s="106"/>
      <c r="C23" s="309"/>
      <c r="D23" s="121" t="s">
        <v>64</v>
      </c>
      <c r="E23" s="121" t="s">
        <v>35</v>
      </c>
      <c r="F23" s="121" t="s">
        <v>127</v>
      </c>
      <c r="G23" s="107"/>
      <c r="H23" s="107">
        <v>26</v>
      </c>
      <c r="I23" s="107"/>
      <c r="J23" s="107">
        <v>23</v>
      </c>
      <c r="K23" s="111"/>
      <c r="L23" s="105"/>
    </row>
    <row r="24" spans="1:12" ht="24.75" customHeight="1">
      <c r="A24" s="311"/>
      <c r="B24" s="106"/>
      <c r="C24" s="309"/>
      <c r="D24" s="121" t="s">
        <v>128</v>
      </c>
      <c r="E24" s="121" t="s">
        <v>35</v>
      </c>
      <c r="F24" s="121" t="s">
        <v>51</v>
      </c>
      <c r="G24" s="107"/>
      <c r="H24" s="107" t="s">
        <v>9</v>
      </c>
      <c r="I24" s="107"/>
      <c r="J24" s="107" t="s">
        <v>9</v>
      </c>
      <c r="K24" s="111"/>
      <c r="L24" s="105"/>
    </row>
    <row r="25" spans="1:12" ht="24.75" customHeight="1">
      <c r="A25" s="311"/>
      <c r="B25" s="106"/>
      <c r="C25" s="310"/>
      <c r="D25" s="121" t="s">
        <v>80</v>
      </c>
      <c r="E25" s="121" t="s">
        <v>38</v>
      </c>
      <c r="F25" s="121" t="s">
        <v>45</v>
      </c>
      <c r="G25" s="107"/>
      <c r="H25" s="107" t="s">
        <v>8</v>
      </c>
      <c r="I25" s="107"/>
      <c r="J25" s="107" t="s">
        <v>8</v>
      </c>
      <c r="K25" s="107"/>
      <c r="L25" s="105"/>
    </row>
    <row r="26" spans="1:12" ht="24.75" customHeight="1">
      <c r="A26" s="143"/>
      <c r="B26" s="106"/>
      <c r="C26" s="122"/>
      <c r="D26" s="122"/>
      <c r="E26" s="144"/>
      <c r="F26" s="144"/>
      <c r="G26" s="107"/>
      <c r="H26" s="107"/>
      <c r="I26" s="107"/>
      <c r="J26" s="107"/>
      <c r="K26" s="107"/>
      <c r="L26" s="105"/>
    </row>
    <row r="27" spans="1:12" ht="24.75" customHeight="1" hidden="1">
      <c r="A27" s="131"/>
      <c r="B27" s="116"/>
      <c r="C27" s="116"/>
      <c r="D27" s="116"/>
      <c r="E27" s="114"/>
      <c r="F27" s="114"/>
      <c r="G27" s="114"/>
      <c r="H27" s="114"/>
      <c r="I27" s="114"/>
      <c r="J27" s="114"/>
      <c r="K27" s="114"/>
      <c r="L27" s="105"/>
    </row>
    <row r="28" spans="1:12" ht="24.75" customHeight="1" hidden="1">
      <c r="A28" s="131"/>
      <c r="B28" s="116"/>
      <c r="C28" s="116"/>
      <c r="D28" s="116"/>
      <c r="E28" s="114"/>
      <c r="F28" s="114"/>
      <c r="G28" s="114"/>
      <c r="H28" s="114"/>
      <c r="I28" s="114"/>
      <c r="J28" s="114"/>
      <c r="K28" s="114"/>
      <c r="L28" s="105"/>
    </row>
    <row r="29" spans="1:12" ht="24.75" customHeight="1" hidden="1">
      <c r="A29" s="131"/>
      <c r="B29" s="116"/>
      <c r="C29" s="116"/>
      <c r="D29" s="116"/>
      <c r="E29" s="114"/>
      <c r="F29" s="114"/>
      <c r="G29" s="114"/>
      <c r="H29" s="114"/>
      <c r="I29" s="114"/>
      <c r="J29" s="114"/>
      <c r="K29" s="114"/>
      <c r="L29" s="105"/>
    </row>
    <row r="30" spans="1:12" ht="24.75" customHeight="1" hidden="1">
      <c r="A30" s="131"/>
      <c r="B30" s="116"/>
      <c r="C30" s="116"/>
      <c r="D30" s="116"/>
      <c r="E30" s="114"/>
      <c r="F30" s="114"/>
      <c r="G30" s="114"/>
      <c r="H30" s="114"/>
      <c r="I30" s="114"/>
      <c r="J30" s="114"/>
      <c r="K30" s="114"/>
      <c r="L30" s="105"/>
    </row>
    <row r="31" spans="1:12" ht="24.75" customHeight="1" hidden="1">
      <c r="A31" s="131"/>
      <c r="B31" s="116"/>
      <c r="C31" s="116"/>
      <c r="D31" s="116"/>
      <c r="E31" s="114"/>
      <c r="F31" s="114"/>
      <c r="G31" s="114"/>
      <c r="H31" s="114"/>
      <c r="I31" s="114"/>
      <c r="J31" s="114"/>
      <c r="K31" s="114"/>
      <c r="L31" s="105"/>
    </row>
    <row r="32" spans="1:12" ht="24.75" customHeight="1" hidden="1">
      <c r="A32" s="131"/>
      <c r="B32" s="116"/>
      <c r="C32" s="116"/>
      <c r="D32" s="116"/>
      <c r="E32" s="114"/>
      <c r="F32" s="114"/>
      <c r="G32" s="114"/>
      <c r="H32" s="114"/>
      <c r="I32" s="114"/>
      <c r="J32" s="114"/>
      <c r="K32" s="114"/>
      <c r="L32" s="105"/>
    </row>
    <row r="33" spans="1:12" ht="24.75" customHeight="1" hidden="1">
      <c r="A33" s="131"/>
      <c r="B33" s="116"/>
      <c r="C33" s="116"/>
      <c r="D33" s="116"/>
      <c r="E33" s="114"/>
      <c r="F33" s="114"/>
      <c r="G33" s="114"/>
      <c r="H33" s="114"/>
      <c r="I33" s="114"/>
      <c r="J33" s="114"/>
      <c r="K33" s="114"/>
      <c r="L33" s="105"/>
    </row>
    <row r="34" spans="1:12" ht="24.75" customHeight="1" hidden="1">
      <c r="A34" s="131"/>
      <c r="B34" s="116"/>
      <c r="C34" s="116"/>
      <c r="D34" s="116"/>
      <c r="E34" s="114"/>
      <c r="F34" s="114"/>
      <c r="G34" s="114"/>
      <c r="H34" s="114"/>
      <c r="I34" s="114"/>
      <c r="J34" s="114"/>
      <c r="K34" s="114"/>
      <c r="L34" s="105"/>
    </row>
    <row r="35" spans="1:12" ht="24.75" customHeight="1" hidden="1">
      <c r="A35" s="131"/>
      <c r="B35" s="116"/>
      <c r="C35" s="116"/>
      <c r="D35" s="116"/>
      <c r="E35" s="114"/>
      <c r="F35" s="114"/>
      <c r="G35" s="114"/>
      <c r="H35" s="114"/>
      <c r="I35" s="114"/>
      <c r="J35" s="114"/>
      <c r="K35" s="114"/>
      <c r="L35" s="105"/>
    </row>
    <row r="36" spans="1:12" ht="24.75" customHeight="1" hidden="1">
      <c r="A36" s="131"/>
      <c r="B36" s="116"/>
      <c r="C36" s="116"/>
      <c r="D36" s="116"/>
      <c r="E36" s="114"/>
      <c r="F36" s="114"/>
      <c r="G36" s="114"/>
      <c r="H36" s="114"/>
      <c r="I36" s="114"/>
      <c r="J36" s="114"/>
      <c r="K36" s="114"/>
      <c r="L36" s="105"/>
    </row>
    <row r="37" spans="1:12" ht="24.75" customHeight="1" hidden="1">
      <c r="A37" s="301">
        <v>1</v>
      </c>
      <c r="B37" s="116" t="s">
        <v>69</v>
      </c>
      <c r="C37" s="116"/>
      <c r="D37" s="116" t="s">
        <v>53</v>
      </c>
      <c r="E37" s="114" t="s">
        <v>35</v>
      </c>
      <c r="F37" s="114" t="s">
        <v>36</v>
      </c>
      <c r="G37" s="114">
        <v>21</v>
      </c>
      <c r="H37" s="114"/>
      <c r="I37" s="114"/>
      <c r="J37" s="114"/>
      <c r="K37" s="114">
        <v>21</v>
      </c>
      <c r="L37" s="105"/>
    </row>
    <row r="38" spans="1:12" ht="24.75" customHeight="1" hidden="1">
      <c r="A38" s="302"/>
      <c r="B38" s="116">
        <v>5.6</v>
      </c>
      <c r="C38" s="116"/>
      <c r="D38" s="116" t="s">
        <v>54</v>
      </c>
      <c r="E38" s="114" t="s">
        <v>35</v>
      </c>
      <c r="F38" s="114" t="s">
        <v>51</v>
      </c>
      <c r="G38" s="114" t="s">
        <v>9</v>
      </c>
      <c r="H38" s="114"/>
      <c r="I38" s="114"/>
      <c r="J38" s="114"/>
      <c r="K38" s="114" t="s">
        <v>9</v>
      </c>
      <c r="L38" s="105"/>
    </row>
    <row r="39" spans="1:12" ht="24.75" customHeight="1" hidden="1">
      <c r="A39" s="302"/>
      <c r="B39" s="116" t="s">
        <v>50</v>
      </c>
      <c r="C39" s="116"/>
      <c r="D39" s="116" t="s">
        <v>55</v>
      </c>
      <c r="E39" s="114" t="s">
        <v>35</v>
      </c>
      <c r="F39" s="114" t="s">
        <v>37</v>
      </c>
      <c r="G39" s="114">
        <v>24</v>
      </c>
      <c r="H39" s="114"/>
      <c r="I39" s="114"/>
      <c r="J39" s="114"/>
      <c r="K39" s="114">
        <v>11</v>
      </c>
      <c r="L39" s="105"/>
    </row>
    <row r="40" spans="1:12" ht="24.75" customHeight="1" hidden="1">
      <c r="A40" s="303"/>
      <c r="B40" s="116">
        <v>4</v>
      </c>
      <c r="C40" s="116"/>
      <c r="D40" s="116" t="s">
        <v>56</v>
      </c>
      <c r="E40" s="114" t="s">
        <v>38</v>
      </c>
      <c r="F40" s="114" t="s">
        <v>39</v>
      </c>
      <c r="G40" s="114" t="s">
        <v>8</v>
      </c>
      <c r="H40" s="114"/>
      <c r="I40" s="114"/>
      <c r="J40" s="114"/>
      <c r="K40" s="114" t="s">
        <v>8</v>
      </c>
      <c r="L40" s="105"/>
    </row>
    <row r="41" spans="1:12" ht="24.75" customHeight="1" hidden="1">
      <c r="A41" s="131"/>
      <c r="B41" s="116"/>
      <c r="C41" s="116"/>
      <c r="D41" s="116"/>
      <c r="E41" s="114"/>
      <c r="F41" s="114"/>
      <c r="G41" s="114"/>
      <c r="H41" s="114"/>
      <c r="I41" s="114"/>
      <c r="J41" s="114"/>
      <c r="K41" s="114"/>
      <c r="L41" s="105"/>
    </row>
    <row r="42" spans="1:26" ht="24.75" customHeight="1" hidden="1">
      <c r="A42" s="292">
        <v>2</v>
      </c>
      <c r="B42" s="106" t="s">
        <v>69</v>
      </c>
      <c r="C42" s="106"/>
      <c r="D42" s="106" t="s">
        <v>57</v>
      </c>
      <c r="E42" s="107" t="s">
        <v>35</v>
      </c>
      <c r="F42" s="107" t="s">
        <v>37</v>
      </c>
      <c r="G42" s="107">
        <v>21</v>
      </c>
      <c r="H42" s="107"/>
      <c r="I42" s="107"/>
      <c r="J42" s="107"/>
      <c r="K42" s="107"/>
      <c r="L42" s="105"/>
      <c r="M42" s="66"/>
      <c r="N42" s="66"/>
      <c r="O42" s="66"/>
      <c r="P42" s="66"/>
      <c r="Q42" s="66"/>
      <c r="R42" s="66"/>
      <c r="S42" s="108"/>
      <c r="T42" s="108"/>
      <c r="U42" s="109"/>
      <c r="V42" s="110"/>
      <c r="W42" s="66"/>
      <c r="X42" s="66"/>
      <c r="Y42" s="66"/>
      <c r="Z42" s="25"/>
    </row>
    <row r="43" spans="1:26" ht="24.75" customHeight="1" hidden="1">
      <c r="A43" s="293"/>
      <c r="B43" s="106">
        <v>7.8</v>
      </c>
      <c r="C43" s="106"/>
      <c r="D43" s="106" t="s">
        <v>58</v>
      </c>
      <c r="E43" s="107" t="s">
        <v>38</v>
      </c>
      <c r="F43" s="107" t="s">
        <v>39</v>
      </c>
      <c r="G43" s="107">
        <v>27</v>
      </c>
      <c r="H43" s="107"/>
      <c r="I43" s="107"/>
      <c r="J43" s="107"/>
      <c r="K43" s="107"/>
      <c r="L43" s="105"/>
      <c r="M43" s="66"/>
      <c r="N43" s="66"/>
      <c r="O43" s="66"/>
      <c r="P43" s="66"/>
      <c r="Q43" s="66"/>
      <c r="R43" s="66"/>
      <c r="S43" s="108"/>
      <c r="T43" s="108"/>
      <c r="U43" s="109"/>
      <c r="V43" s="66"/>
      <c r="W43" s="66"/>
      <c r="X43" s="66"/>
      <c r="Y43" s="66"/>
      <c r="Z43" s="25"/>
    </row>
    <row r="44" spans="1:26" ht="24.75" customHeight="1" hidden="1">
      <c r="A44" s="293"/>
      <c r="B44" s="106"/>
      <c r="C44" s="106"/>
      <c r="D44" s="106" t="s">
        <v>59</v>
      </c>
      <c r="E44" s="107" t="s">
        <v>38</v>
      </c>
      <c r="F44" s="107" t="s">
        <v>45</v>
      </c>
      <c r="G44" s="107" t="s">
        <v>8</v>
      </c>
      <c r="H44" s="107"/>
      <c r="I44" s="107"/>
      <c r="J44" s="107"/>
      <c r="K44" s="107"/>
      <c r="L44" s="105"/>
      <c r="M44" s="66"/>
      <c r="N44" s="66"/>
      <c r="O44" s="66"/>
      <c r="P44" s="66"/>
      <c r="Q44" s="66"/>
      <c r="R44" s="66"/>
      <c r="S44" s="108"/>
      <c r="T44" s="108"/>
      <c r="U44" s="109"/>
      <c r="V44" s="66"/>
      <c r="W44" s="66"/>
      <c r="X44" s="66"/>
      <c r="Y44" s="66"/>
      <c r="Z44" s="25"/>
    </row>
    <row r="45" spans="1:26" ht="24.75" customHeight="1" hidden="1">
      <c r="A45" s="293"/>
      <c r="B45" s="106"/>
      <c r="C45" s="106"/>
      <c r="D45" s="106" t="s">
        <v>57</v>
      </c>
      <c r="E45" s="107" t="s">
        <v>40</v>
      </c>
      <c r="F45" s="107" t="s">
        <v>41</v>
      </c>
      <c r="G45" s="107" t="s">
        <v>7</v>
      </c>
      <c r="H45" s="111"/>
      <c r="I45" s="107"/>
      <c r="J45" s="107"/>
      <c r="K45" s="107"/>
      <c r="L45" s="105"/>
      <c r="M45" s="67"/>
      <c r="N45" s="67"/>
      <c r="O45" s="67"/>
      <c r="P45" s="67"/>
      <c r="Q45" s="67"/>
      <c r="R45" s="66"/>
      <c r="S45" s="66"/>
      <c r="T45" s="66"/>
      <c r="U45" s="66"/>
      <c r="V45" s="66"/>
      <c r="W45" s="66"/>
      <c r="X45" s="66"/>
      <c r="Y45" s="66"/>
      <c r="Z45" s="25"/>
    </row>
    <row r="46" spans="1:13" ht="24.75" customHeight="1" hidden="1">
      <c r="A46" s="293"/>
      <c r="B46" s="106"/>
      <c r="C46" s="106"/>
      <c r="D46" s="106" t="s">
        <v>57</v>
      </c>
      <c r="E46" s="107" t="s">
        <v>47</v>
      </c>
      <c r="F46" s="107" t="s">
        <v>43</v>
      </c>
      <c r="G46" s="107">
        <v>11</v>
      </c>
      <c r="H46" s="107"/>
      <c r="I46" s="107"/>
      <c r="J46" s="107"/>
      <c r="K46" s="107"/>
      <c r="L46" s="112"/>
      <c r="M46" s="113"/>
    </row>
    <row r="47" spans="1:12" ht="24.75" customHeight="1" hidden="1">
      <c r="A47" s="293"/>
      <c r="B47" s="106"/>
      <c r="C47" s="106"/>
      <c r="D47" s="106" t="s">
        <v>56</v>
      </c>
      <c r="E47" s="107" t="s">
        <v>44</v>
      </c>
      <c r="F47" s="114" t="s">
        <v>51</v>
      </c>
      <c r="G47" s="107" t="s">
        <v>9</v>
      </c>
      <c r="H47" s="107"/>
      <c r="I47" s="107"/>
      <c r="J47" s="107"/>
      <c r="K47" s="107"/>
      <c r="L47" s="105"/>
    </row>
    <row r="48" spans="1:12" ht="24.75" customHeight="1" hidden="1">
      <c r="A48" s="294"/>
      <c r="B48" s="106"/>
      <c r="C48" s="106"/>
      <c r="D48" s="106"/>
      <c r="E48" s="107"/>
      <c r="F48" s="107"/>
      <c r="G48" s="107"/>
      <c r="H48" s="107"/>
      <c r="I48" s="107"/>
      <c r="J48" s="107"/>
      <c r="K48" s="107"/>
      <c r="L48" s="105"/>
    </row>
    <row r="49" spans="1:12" ht="24.75" customHeight="1" hidden="1">
      <c r="A49" s="115"/>
      <c r="B49" s="106"/>
      <c r="C49" s="106"/>
      <c r="D49" s="106"/>
      <c r="E49" s="107"/>
      <c r="F49" s="107"/>
      <c r="G49" s="107"/>
      <c r="H49" s="107"/>
      <c r="I49" s="107"/>
      <c r="J49" s="107"/>
      <c r="K49" s="107"/>
      <c r="L49" s="105"/>
    </row>
    <row r="50" spans="1:12" ht="24.75" customHeight="1" hidden="1">
      <c r="A50" s="295">
        <v>3</v>
      </c>
      <c r="B50" s="116" t="s">
        <v>46</v>
      </c>
      <c r="C50" s="116"/>
      <c r="D50" s="106" t="s">
        <v>60</v>
      </c>
      <c r="E50" s="107" t="s">
        <v>38</v>
      </c>
      <c r="F50" s="107" t="s">
        <v>39</v>
      </c>
      <c r="G50" s="107"/>
      <c r="H50" s="107" t="s">
        <v>8</v>
      </c>
      <c r="I50" s="107"/>
      <c r="J50" s="107">
        <v>23</v>
      </c>
      <c r="K50" s="107"/>
      <c r="L50" s="105"/>
    </row>
    <row r="51" spans="1:12" ht="24.75" customHeight="1" hidden="1">
      <c r="A51" s="296"/>
      <c r="B51" s="116">
        <v>2</v>
      </c>
      <c r="C51" s="116"/>
      <c r="D51" s="106" t="s">
        <v>62</v>
      </c>
      <c r="E51" s="107" t="s">
        <v>35</v>
      </c>
      <c r="F51" s="107" t="s">
        <v>61</v>
      </c>
      <c r="G51" s="107"/>
      <c r="H51" s="107" t="s">
        <v>7</v>
      </c>
      <c r="I51" s="107"/>
      <c r="J51" s="107" t="s">
        <v>7</v>
      </c>
      <c r="K51" s="107"/>
      <c r="L51" s="105"/>
    </row>
    <row r="52" spans="1:12" ht="24.75" customHeight="1" hidden="1">
      <c r="A52" s="296"/>
      <c r="B52" s="116" t="s">
        <v>49</v>
      </c>
      <c r="C52" s="116"/>
      <c r="D52" s="106" t="s">
        <v>63</v>
      </c>
      <c r="E52" s="107" t="s">
        <v>35</v>
      </c>
      <c r="F52" s="107" t="s">
        <v>37</v>
      </c>
      <c r="G52" s="107"/>
      <c r="H52" s="107">
        <v>11</v>
      </c>
      <c r="I52" s="107"/>
      <c r="J52" s="107">
        <v>24</v>
      </c>
      <c r="K52" s="107"/>
      <c r="L52" s="105"/>
    </row>
    <row r="53" spans="1:12" ht="24.75" customHeight="1" hidden="1">
      <c r="A53" s="297"/>
      <c r="B53" s="106">
        <v>1.2</v>
      </c>
      <c r="C53" s="106"/>
      <c r="D53" s="106" t="s">
        <v>64</v>
      </c>
      <c r="E53" s="107" t="s">
        <v>35</v>
      </c>
      <c r="F53" s="107" t="s">
        <v>36</v>
      </c>
      <c r="G53" s="107"/>
      <c r="H53" s="107">
        <v>21</v>
      </c>
      <c r="I53" s="107"/>
      <c r="J53" s="107">
        <v>21</v>
      </c>
      <c r="K53" s="107"/>
      <c r="L53" s="105"/>
    </row>
    <row r="54" spans="1:12" ht="24.75" customHeight="1">
      <c r="A54" s="305">
        <v>4</v>
      </c>
      <c r="B54" s="106" t="s">
        <v>132</v>
      </c>
      <c r="C54" s="308" t="s">
        <v>1</v>
      </c>
      <c r="D54" s="106" t="s">
        <v>133</v>
      </c>
      <c r="E54" s="119" t="s">
        <v>38</v>
      </c>
      <c r="F54" s="119" t="s">
        <v>45</v>
      </c>
      <c r="G54" s="107"/>
      <c r="H54" s="107" t="s">
        <v>8</v>
      </c>
      <c r="I54" s="107"/>
      <c r="J54" s="107"/>
      <c r="K54" s="107"/>
      <c r="L54" s="105"/>
    </row>
    <row r="55" spans="1:12" ht="24.75" customHeight="1">
      <c r="A55" s="306"/>
      <c r="B55" s="106"/>
      <c r="C55" s="309"/>
      <c r="D55" s="106" t="s">
        <v>134</v>
      </c>
      <c r="E55" s="119" t="s">
        <v>38</v>
      </c>
      <c r="F55" s="119" t="s">
        <v>39</v>
      </c>
      <c r="G55" s="107"/>
      <c r="H55" s="107">
        <v>23</v>
      </c>
      <c r="I55" s="107"/>
      <c r="J55" s="107"/>
      <c r="K55" s="107"/>
      <c r="L55" s="105"/>
    </row>
    <row r="56" spans="1:12" ht="24.75" customHeight="1">
      <c r="A56" s="306"/>
      <c r="B56" s="106"/>
      <c r="C56" s="309"/>
      <c r="D56" s="106" t="s">
        <v>118</v>
      </c>
      <c r="E56" s="119" t="s">
        <v>35</v>
      </c>
      <c r="F56" s="119" t="s">
        <v>61</v>
      </c>
      <c r="G56" s="107"/>
      <c r="H56" s="107" t="s">
        <v>7</v>
      </c>
      <c r="I56" s="107"/>
      <c r="J56" s="107"/>
      <c r="K56" s="107"/>
      <c r="L56" s="105"/>
    </row>
    <row r="57" spans="1:12" ht="24.75" customHeight="1">
      <c r="A57" s="306"/>
      <c r="B57" s="106"/>
      <c r="C57" s="309"/>
      <c r="D57" s="118" t="s">
        <v>135</v>
      </c>
      <c r="E57" s="119" t="s">
        <v>44</v>
      </c>
      <c r="F57" s="119" t="s">
        <v>51</v>
      </c>
      <c r="G57" s="107"/>
      <c r="H57" s="107" t="s">
        <v>9</v>
      </c>
      <c r="I57" s="107"/>
      <c r="J57" s="107"/>
      <c r="K57" s="107"/>
      <c r="L57" s="105"/>
    </row>
    <row r="58" spans="1:12" ht="24.75" customHeight="1">
      <c r="A58" s="307"/>
      <c r="B58" s="106"/>
      <c r="C58" s="310"/>
      <c r="D58" s="118" t="s">
        <v>131</v>
      </c>
      <c r="E58" s="119" t="s">
        <v>47</v>
      </c>
      <c r="F58" s="119" t="s">
        <v>43</v>
      </c>
      <c r="G58" s="107"/>
      <c r="H58" s="107">
        <v>11</v>
      </c>
      <c r="I58" s="107"/>
      <c r="J58" s="107"/>
      <c r="K58" s="107"/>
      <c r="L58" s="105"/>
    </row>
    <row r="59" spans="1:12" s="25" customFormat="1" ht="24.75" customHeight="1">
      <c r="A59" s="115"/>
      <c r="B59" s="106"/>
      <c r="C59" s="106"/>
      <c r="D59" s="106"/>
      <c r="E59" s="107"/>
      <c r="F59" s="107"/>
      <c r="G59" s="107"/>
      <c r="H59" s="107"/>
      <c r="I59" s="107"/>
      <c r="J59" s="107"/>
      <c r="K59" s="107"/>
      <c r="L59" s="142"/>
    </row>
    <row r="60" spans="1:12" s="25" customFormat="1" ht="24.75" customHeight="1">
      <c r="A60" s="312">
        <v>5</v>
      </c>
      <c r="B60" s="106" t="s">
        <v>136</v>
      </c>
      <c r="C60" s="308" t="s">
        <v>1</v>
      </c>
      <c r="D60" s="120" t="s">
        <v>65</v>
      </c>
      <c r="E60" s="121" t="s">
        <v>35</v>
      </c>
      <c r="F60" s="121" t="s">
        <v>61</v>
      </c>
      <c r="G60" s="121"/>
      <c r="H60" s="121"/>
      <c r="I60" s="121" t="s">
        <v>7</v>
      </c>
      <c r="J60" s="107"/>
      <c r="K60" s="107"/>
      <c r="L60" s="142"/>
    </row>
    <row r="61" spans="1:12" s="25" customFormat="1" ht="24.75" customHeight="1">
      <c r="A61" s="313"/>
      <c r="B61" s="122"/>
      <c r="C61" s="309"/>
      <c r="D61" s="120" t="s">
        <v>65</v>
      </c>
      <c r="E61" s="121" t="s">
        <v>38</v>
      </c>
      <c r="F61" s="121" t="s">
        <v>45</v>
      </c>
      <c r="G61" s="124"/>
      <c r="H61" s="124"/>
      <c r="I61" s="121" t="s">
        <v>8</v>
      </c>
      <c r="J61" s="107"/>
      <c r="K61" s="107"/>
      <c r="L61" s="142"/>
    </row>
    <row r="62" spans="1:12" s="25" customFormat="1" ht="24.75" customHeight="1">
      <c r="A62" s="313"/>
      <c r="B62" s="122"/>
      <c r="C62" s="309"/>
      <c r="D62" s="121" t="s">
        <v>138</v>
      </c>
      <c r="E62" s="121" t="s">
        <v>38</v>
      </c>
      <c r="F62" s="121" t="s">
        <v>137</v>
      </c>
      <c r="G62" s="124"/>
      <c r="H62" s="121"/>
      <c r="I62" s="121">
        <v>23</v>
      </c>
      <c r="J62" s="107"/>
      <c r="K62" s="107"/>
      <c r="L62" s="142"/>
    </row>
    <row r="63" spans="1:12" s="25" customFormat="1" ht="24.75" customHeight="1">
      <c r="A63" s="313"/>
      <c r="B63" s="106"/>
      <c r="C63" s="309"/>
      <c r="D63" s="121" t="s">
        <v>80</v>
      </c>
      <c r="E63" s="121" t="s">
        <v>40</v>
      </c>
      <c r="F63" s="121" t="s">
        <v>41</v>
      </c>
      <c r="G63" s="121"/>
      <c r="H63" s="121"/>
      <c r="I63" s="121">
        <v>21</v>
      </c>
      <c r="J63" s="107"/>
      <c r="K63" s="107"/>
      <c r="L63" s="142"/>
    </row>
    <row r="64" spans="1:12" s="25" customFormat="1" ht="24.75" customHeight="1">
      <c r="A64" s="313"/>
      <c r="B64" s="106"/>
      <c r="C64" s="309"/>
      <c r="D64" s="121" t="s">
        <v>65</v>
      </c>
      <c r="E64" s="121" t="s">
        <v>44</v>
      </c>
      <c r="F64" s="121" t="s">
        <v>51</v>
      </c>
      <c r="G64" s="121"/>
      <c r="H64" s="121"/>
      <c r="I64" s="121" t="s">
        <v>9</v>
      </c>
      <c r="J64" s="107"/>
      <c r="K64" s="107"/>
      <c r="L64" s="142"/>
    </row>
    <row r="65" spans="1:12" s="25" customFormat="1" ht="24.75" customHeight="1">
      <c r="A65" s="313"/>
      <c r="B65" s="123"/>
      <c r="C65" s="309"/>
      <c r="D65" s="121" t="s">
        <v>65</v>
      </c>
      <c r="E65" s="121" t="s">
        <v>42</v>
      </c>
      <c r="F65" s="121" t="s">
        <v>43</v>
      </c>
      <c r="G65" s="121"/>
      <c r="H65" s="121"/>
      <c r="I65" s="121">
        <v>11</v>
      </c>
      <c r="J65" s="107"/>
      <c r="K65" s="107"/>
      <c r="L65" s="142"/>
    </row>
    <row r="66" spans="1:12" s="25" customFormat="1" ht="24.75" customHeight="1">
      <c r="A66" s="314"/>
      <c r="B66" s="106"/>
      <c r="C66" s="310"/>
      <c r="D66" s="121" t="s">
        <v>65</v>
      </c>
      <c r="E66" s="121" t="s">
        <v>47</v>
      </c>
      <c r="F66" s="121" t="s">
        <v>48</v>
      </c>
      <c r="G66" s="121"/>
      <c r="H66" s="121"/>
      <c r="I66" s="121">
        <v>13</v>
      </c>
      <c r="J66" s="107"/>
      <c r="K66" s="107"/>
      <c r="L66" s="142"/>
    </row>
    <row r="67" spans="1:12" ht="24.75" customHeight="1">
      <c r="A67" s="117"/>
      <c r="B67" s="106"/>
      <c r="C67" s="106"/>
      <c r="D67" s="106"/>
      <c r="E67" s="107"/>
      <c r="F67" s="107"/>
      <c r="G67" s="107"/>
      <c r="H67" s="107"/>
      <c r="I67" s="107"/>
      <c r="J67" s="107"/>
      <c r="K67" s="107"/>
      <c r="L67" s="105"/>
    </row>
    <row r="68" spans="1:12" ht="24.75" customHeight="1">
      <c r="A68" s="318">
        <v>6</v>
      </c>
      <c r="B68" s="106" t="s">
        <v>143</v>
      </c>
      <c r="C68" s="308" t="s">
        <v>0</v>
      </c>
      <c r="D68" s="120" t="s">
        <v>70</v>
      </c>
      <c r="E68" s="121" t="s">
        <v>35</v>
      </c>
      <c r="F68" s="121" t="s">
        <v>61</v>
      </c>
      <c r="G68" s="121"/>
      <c r="H68" s="121"/>
      <c r="I68" s="121"/>
      <c r="J68" s="107" t="s">
        <v>7</v>
      </c>
      <c r="K68" s="107" t="s">
        <v>7</v>
      </c>
      <c r="L68" s="105"/>
    </row>
    <row r="69" spans="1:12" ht="24.75" customHeight="1">
      <c r="A69" s="319"/>
      <c r="B69" s="106" t="s">
        <v>144</v>
      </c>
      <c r="C69" s="309"/>
      <c r="D69" s="121" t="s">
        <v>140</v>
      </c>
      <c r="E69" s="121" t="s">
        <v>35</v>
      </c>
      <c r="F69" s="121" t="s">
        <v>36</v>
      </c>
      <c r="G69" s="124"/>
      <c r="H69" s="124"/>
      <c r="I69" s="121"/>
      <c r="J69" s="107">
        <v>21</v>
      </c>
      <c r="K69" s="107">
        <v>21</v>
      </c>
      <c r="L69" s="105"/>
    </row>
    <row r="70" spans="1:12" ht="24.75" customHeight="1">
      <c r="A70" s="319"/>
      <c r="B70" s="106"/>
      <c r="C70" s="309"/>
      <c r="D70" s="121" t="s">
        <v>141</v>
      </c>
      <c r="E70" s="121" t="s">
        <v>38</v>
      </c>
      <c r="F70" s="121" t="s">
        <v>127</v>
      </c>
      <c r="G70" s="124"/>
      <c r="H70" s="167">
        <v>11</v>
      </c>
      <c r="I70" s="121"/>
      <c r="J70" s="107">
        <v>27</v>
      </c>
      <c r="K70" s="168"/>
      <c r="L70" s="105"/>
    </row>
    <row r="71" spans="1:12" ht="24.75" customHeight="1">
      <c r="A71" s="319"/>
      <c r="B71" s="106"/>
      <c r="C71" s="309"/>
      <c r="D71" s="121" t="s">
        <v>142</v>
      </c>
      <c r="E71" s="121" t="s">
        <v>35</v>
      </c>
      <c r="F71" s="121" t="s">
        <v>51</v>
      </c>
      <c r="G71" s="124"/>
      <c r="H71" s="121"/>
      <c r="I71" s="121"/>
      <c r="J71" s="107" t="s">
        <v>9</v>
      </c>
      <c r="K71" s="107" t="s">
        <v>9</v>
      </c>
      <c r="L71" s="105"/>
    </row>
    <row r="72" spans="1:12" ht="24.75" customHeight="1">
      <c r="A72" s="320"/>
      <c r="B72" s="106"/>
      <c r="C72" s="310"/>
      <c r="D72" s="121" t="s">
        <v>139</v>
      </c>
      <c r="E72" s="121" t="s">
        <v>47</v>
      </c>
      <c r="F72" s="121" t="s">
        <v>45</v>
      </c>
      <c r="G72" s="121"/>
      <c r="H72" s="121"/>
      <c r="I72" s="121"/>
      <c r="J72" s="107" t="s">
        <v>8</v>
      </c>
      <c r="K72" s="107" t="s">
        <v>9</v>
      </c>
      <c r="L72" s="105"/>
    </row>
    <row r="73" spans="1:12" ht="24.75" customHeight="1">
      <c r="A73" s="132"/>
      <c r="B73" s="106"/>
      <c r="C73" s="106"/>
      <c r="D73" s="121">
        <v>21</v>
      </c>
      <c r="E73" s="121"/>
      <c r="F73" s="121"/>
      <c r="G73" s="121"/>
      <c r="H73" s="121"/>
      <c r="I73" s="121"/>
      <c r="J73" s="107"/>
      <c r="K73" s="107"/>
      <c r="L73" s="105"/>
    </row>
    <row r="74" spans="1:12" ht="24.75" customHeight="1">
      <c r="A74" s="298">
        <v>7</v>
      </c>
      <c r="B74" s="106" t="s">
        <v>147</v>
      </c>
      <c r="C74" s="308" t="s">
        <v>1</v>
      </c>
      <c r="D74" s="118" t="s">
        <v>145</v>
      </c>
      <c r="E74" s="119" t="s">
        <v>38</v>
      </c>
      <c r="F74" s="119" t="s">
        <v>39</v>
      </c>
      <c r="G74" s="107"/>
      <c r="H74" s="107"/>
      <c r="I74" s="107"/>
      <c r="J74" s="107"/>
      <c r="K74" s="107" t="s">
        <v>8</v>
      </c>
      <c r="L74" s="105"/>
    </row>
    <row r="75" spans="1:12" ht="24.75" customHeight="1">
      <c r="A75" s="299"/>
      <c r="B75" s="106"/>
      <c r="C75" s="309"/>
      <c r="D75" s="118" t="s">
        <v>146</v>
      </c>
      <c r="E75" s="119" t="s">
        <v>38</v>
      </c>
      <c r="F75" s="119" t="s">
        <v>45</v>
      </c>
      <c r="G75" s="107"/>
      <c r="H75" s="107"/>
      <c r="I75" s="107"/>
      <c r="J75" s="107"/>
      <c r="K75" s="107">
        <v>23</v>
      </c>
      <c r="L75" s="105"/>
    </row>
    <row r="76" spans="1:12" ht="24.75" customHeight="1">
      <c r="A76" s="299"/>
      <c r="B76" s="106"/>
      <c r="C76" s="309"/>
      <c r="D76" s="118" t="s">
        <v>145</v>
      </c>
      <c r="E76" s="119" t="s">
        <v>35</v>
      </c>
      <c r="F76" s="119" t="s">
        <v>36</v>
      </c>
      <c r="G76" s="107"/>
      <c r="H76" s="107"/>
      <c r="I76" s="107"/>
      <c r="J76" s="107"/>
      <c r="K76" s="107">
        <v>21</v>
      </c>
      <c r="L76" s="105"/>
    </row>
    <row r="77" spans="1:12" ht="24.75" customHeight="1">
      <c r="A77" s="299"/>
      <c r="B77" s="106"/>
      <c r="C77" s="309"/>
      <c r="D77" s="118" t="s">
        <v>145</v>
      </c>
      <c r="E77" s="119" t="s">
        <v>47</v>
      </c>
      <c r="F77" s="119" t="s">
        <v>43</v>
      </c>
      <c r="G77" s="107"/>
      <c r="H77" s="107"/>
      <c r="I77" s="107"/>
      <c r="J77" s="107"/>
      <c r="K77" s="107">
        <v>11</v>
      </c>
      <c r="L77" s="105"/>
    </row>
    <row r="78" spans="1:12" ht="24.75" customHeight="1">
      <c r="A78" s="300"/>
      <c r="B78" s="106"/>
      <c r="C78" s="310"/>
      <c r="D78" s="118" t="s">
        <v>145</v>
      </c>
      <c r="E78" s="107" t="s">
        <v>44</v>
      </c>
      <c r="F78" s="119" t="s">
        <v>51</v>
      </c>
      <c r="G78" s="107"/>
      <c r="H78" s="107"/>
      <c r="I78" s="107"/>
      <c r="J78" s="107"/>
      <c r="K78" s="107" t="s">
        <v>9</v>
      </c>
      <c r="L78" s="105"/>
    </row>
    <row r="79" spans="1:12" ht="24.75" customHeight="1">
      <c r="A79" s="134"/>
      <c r="B79" s="137"/>
      <c r="C79" s="137"/>
      <c r="D79" s="135"/>
      <c r="E79" s="136"/>
      <c r="F79" s="136"/>
      <c r="G79" s="136"/>
      <c r="H79" s="136"/>
      <c r="I79" s="136"/>
      <c r="J79" s="136"/>
      <c r="K79" s="136"/>
      <c r="L79" s="105"/>
    </row>
    <row r="80" spans="1:12" ht="24.75" customHeight="1">
      <c r="A80" s="290">
        <v>8</v>
      </c>
      <c r="B80" s="121"/>
      <c r="C80" s="121"/>
      <c r="D80" s="119"/>
      <c r="E80" s="119"/>
      <c r="F80" s="119"/>
      <c r="G80" s="107"/>
      <c r="H80" s="107"/>
      <c r="I80" s="107"/>
      <c r="J80" s="107"/>
      <c r="K80" s="107"/>
      <c r="L80" s="105"/>
    </row>
    <row r="81" spans="1:12" ht="24.75" customHeight="1">
      <c r="A81" s="290"/>
      <c r="B81" s="121"/>
      <c r="C81" s="121"/>
      <c r="D81" s="119"/>
      <c r="E81" s="119"/>
      <c r="F81" s="119"/>
      <c r="G81" s="107"/>
      <c r="H81" s="107"/>
      <c r="I81" s="107"/>
      <c r="J81" s="107"/>
      <c r="K81" s="107"/>
      <c r="L81" s="105"/>
    </row>
    <row r="82" spans="1:12" ht="24.75" customHeight="1">
      <c r="A82" s="290"/>
      <c r="B82" s="121"/>
      <c r="C82" s="121"/>
      <c r="D82" s="119"/>
      <c r="E82" s="119"/>
      <c r="F82" s="119"/>
      <c r="G82" s="107"/>
      <c r="H82" s="107"/>
      <c r="I82" s="107"/>
      <c r="J82" s="107"/>
      <c r="K82" s="107"/>
      <c r="L82" s="105"/>
    </row>
    <row r="83" spans="1:12" ht="24.75" customHeight="1">
      <c r="A83" s="290"/>
      <c r="B83" s="121"/>
      <c r="C83" s="121"/>
      <c r="D83" s="119"/>
      <c r="E83" s="119"/>
      <c r="F83" s="145"/>
      <c r="G83" s="107"/>
      <c r="H83" s="107"/>
      <c r="I83" s="107"/>
      <c r="J83" s="107"/>
      <c r="K83" s="107"/>
      <c r="L83" s="105"/>
    </row>
    <row r="84" spans="1:12" ht="24.75" customHeight="1" hidden="1">
      <c r="A84" s="138"/>
      <c r="B84" s="139"/>
      <c r="C84" s="139"/>
      <c r="D84" s="139"/>
      <c r="E84" s="140"/>
      <c r="F84" s="140"/>
      <c r="G84" s="140"/>
      <c r="H84" s="140"/>
      <c r="I84" s="140"/>
      <c r="J84" s="140"/>
      <c r="K84" s="140"/>
      <c r="L84" s="105"/>
    </row>
    <row r="85" spans="1:11" ht="20.25" customHeight="1" hidden="1">
      <c r="A85" s="102"/>
      <c r="B85" s="125"/>
      <c r="C85" s="125"/>
      <c r="D85" s="125"/>
      <c r="E85" s="125"/>
      <c r="F85" s="127"/>
      <c r="G85" s="128"/>
      <c r="H85" s="102"/>
      <c r="I85" s="102"/>
      <c r="J85" s="129"/>
      <c r="K85" s="102"/>
    </row>
    <row r="86" spans="1:11" ht="33.75" customHeight="1" hidden="1">
      <c r="A86" s="102"/>
      <c r="B86" s="125"/>
      <c r="C86" s="125"/>
      <c r="D86" s="125"/>
      <c r="E86" s="125"/>
      <c r="F86" s="127"/>
      <c r="G86" s="126"/>
      <c r="H86" s="102"/>
      <c r="I86" s="102"/>
      <c r="J86" s="102"/>
      <c r="K86" s="102"/>
    </row>
    <row r="87" spans="1:11" ht="20.25" customHeight="1" hidden="1">
      <c r="A87" s="102"/>
      <c r="B87" s="125"/>
      <c r="C87" s="125"/>
      <c r="D87" s="125"/>
      <c r="E87" s="125"/>
      <c r="F87" s="126"/>
      <c r="G87" s="126"/>
      <c r="H87" s="102"/>
      <c r="I87" s="102"/>
      <c r="J87" s="102"/>
      <c r="K87" s="102"/>
    </row>
    <row r="88" spans="1:11" ht="20.25" customHeight="1" hidden="1">
      <c r="A88" s="102"/>
      <c r="B88" s="125"/>
      <c r="C88" s="125"/>
      <c r="D88" s="125"/>
      <c r="E88" s="126"/>
      <c r="F88" s="126"/>
      <c r="G88" s="128"/>
      <c r="H88" s="102"/>
      <c r="I88" s="102"/>
      <c r="J88" s="102"/>
      <c r="K88" s="102"/>
    </row>
    <row r="89" spans="1:11" ht="20.25" customHeight="1" hidden="1">
      <c r="A89" s="102"/>
      <c r="B89" s="125"/>
      <c r="C89" s="125"/>
      <c r="D89" s="125"/>
      <c r="E89" s="125"/>
      <c r="F89" s="127"/>
      <c r="G89" s="126"/>
      <c r="H89" s="102"/>
      <c r="I89" s="102"/>
      <c r="J89" s="102"/>
      <c r="K89" s="102"/>
    </row>
    <row r="90" spans="1:11" ht="20.25" customHeight="1" hidden="1">
      <c r="A90" s="102"/>
      <c r="B90" s="125"/>
      <c r="C90" s="125"/>
      <c r="D90" s="125"/>
      <c r="E90" s="125"/>
      <c r="F90" s="127"/>
      <c r="G90" s="128"/>
      <c r="H90" s="102"/>
      <c r="I90" s="102"/>
      <c r="J90" s="102"/>
      <c r="K90" s="102"/>
    </row>
    <row r="91" spans="1:11" ht="20.25" customHeight="1" hidden="1">
      <c r="A91" s="102"/>
      <c r="B91" s="125"/>
      <c r="C91" s="125"/>
      <c r="D91" s="125"/>
      <c r="E91" s="125"/>
      <c r="F91" s="127"/>
      <c r="G91" s="126"/>
      <c r="H91" s="102"/>
      <c r="I91" s="102"/>
      <c r="J91" s="102"/>
      <c r="K91" s="102"/>
    </row>
    <row r="92" spans="1:11" ht="20.25" customHeight="1" hidden="1">
      <c r="A92" s="102"/>
      <c r="B92" s="125"/>
      <c r="C92" s="125"/>
      <c r="D92" s="125"/>
      <c r="E92" s="125"/>
      <c r="F92" s="126"/>
      <c r="G92" s="126"/>
      <c r="H92" s="102"/>
      <c r="I92" s="102"/>
      <c r="J92" s="102"/>
      <c r="K92" s="102"/>
    </row>
    <row r="93" spans="1:11" ht="20.25" customHeight="1" hidden="1">
      <c r="A93" s="102"/>
      <c r="B93" s="125"/>
      <c r="C93" s="125"/>
      <c r="D93" s="125"/>
      <c r="E93" s="125"/>
      <c r="F93" s="126"/>
      <c r="G93" s="128"/>
      <c r="H93" s="102"/>
      <c r="I93" s="102"/>
      <c r="J93" s="102"/>
      <c r="K93" s="102"/>
    </row>
    <row r="94" spans="1:11" ht="20.25" customHeight="1" hidden="1">
      <c r="A94" s="102"/>
      <c r="B94" s="125"/>
      <c r="C94" s="125"/>
      <c r="D94" s="125"/>
      <c r="E94" s="125"/>
      <c r="F94" s="127"/>
      <c r="G94" s="126"/>
      <c r="H94" s="102"/>
      <c r="I94" s="102"/>
      <c r="J94" s="102"/>
      <c r="K94" s="102"/>
    </row>
    <row r="95" spans="1:11" ht="20.25" customHeight="1" hidden="1">
      <c r="A95" s="102"/>
      <c r="B95" s="125"/>
      <c r="C95" s="125"/>
      <c r="D95" s="125"/>
      <c r="E95" s="125"/>
      <c r="F95" s="127"/>
      <c r="G95" s="102"/>
      <c r="H95" s="102"/>
      <c r="I95" s="102"/>
      <c r="J95" s="102"/>
      <c r="K95" s="102"/>
    </row>
    <row r="96" spans="1:11" ht="20.25" customHeight="1" hidden="1">
      <c r="A96" s="102"/>
      <c r="B96" s="125"/>
      <c r="C96" s="125"/>
      <c r="D96" s="125"/>
      <c r="E96" s="125"/>
      <c r="F96" s="126"/>
      <c r="G96" s="102"/>
      <c r="H96" s="102"/>
      <c r="I96" s="102"/>
      <c r="J96" s="102"/>
      <c r="K96" s="102"/>
    </row>
    <row r="97" spans="1:11" ht="12.75" hidden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7" ht="12.75" hidden="1">
      <c r="B98" s="130"/>
      <c r="C98" s="130"/>
      <c r="D98" s="130"/>
      <c r="E98" s="130"/>
      <c r="F98" s="130"/>
      <c r="G98" s="130"/>
    </row>
    <row r="99" spans="2:7" ht="12.75">
      <c r="B99" s="67"/>
      <c r="C99" s="67"/>
      <c r="D99" s="67"/>
      <c r="E99" s="67"/>
      <c r="F99" s="67"/>
      <c r="G99" s="67"/>
    </row>
    <row r="100" spans="2:7" ht="12.75">
      <c r="B100" s="67"/>
      <c r="C100" s="67"/>
      <c r="D100" s="67"/>
      <c r="E100" s="67"/>
      <c r="F100" s="67"/>
      <c r="G100" s="67"/>
    </row>
    <row r="101" spans="2:7" ht="12.75">
      <c r="B101" s="67"/>
      <c r="C101" s="67"/>
      <c r="D101" s="67"/>
      <c r="E101" s="67"/>
      <c r="F101" s="67"/>
      <c r="G101" s="67"/>
    </row>
    <row r="102" spans="2:7" ht="12.75">
      <c r="B102" s="67"/>
      <c r="C102" s="67"/>
      <c r="D102" s="67"/>
      <c r="E102" s="67"/>
      <c r="F102" s="67"/>
      <c r="G102" s="67"/>
    </row>
  </sheetData>
  <sheetProtection/>
  <mergeCells count="19">
    <mergeCell ref="C74:C78"/>
    <mergeCell ref="A21:A25"/>
    <mergeCell ref="A60:A66"/>
    <mergeCell ref="C11:C15"/>
    <mergeCell ref="C17:C19"/>
    <mergeCell ref="C21:C25"/>
    <mergeCell ref="C54:C58"/>
    <mergeCell ref="C60:C66"/>
    <mergeCell ref="A68:A72"/>
    <mergeCell ref="A80:A83"/>
    <mergeCell ref="A1:K1"/>
    <mergeCell ref="A42:A48"/>
    <mergeCell ref="A50:A53"/>
    <mergeCell ref="A74:A78"/>
    <mergeCell ref="A37:A40"/>
    <mergeCell ref="A17:A19"/>
    <mergeCell ref="A54:A58"/>
    <mergeCell ref="A11:A15"/>
    <mergeCell ref="C68:C72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user</cp:lastModifiedBy>
  <cp:lastPrinted>2017-05-17T07:57:49Z</cp:lastPrinted>
  <dcterms:created xsi:type="dcterms:W3CDTF">2013-02-05T18:36:46Z</dcterms:created>
  <dcterms:modified xsi:type="dcterms:W3CDTF">2017-05-31T07:18:45Z</dcterms:modified>
  <cp:category/>
  <cp:version/>
  <cp:contentType/>
  <cp:contentStatus/>
</cp:coreProperties>
</file>